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030" activeTab="2"/>
  </bookViews>
  <sheets>
    <sheet name="титул" sheetId="8" r:id="rId1"/>
    <sheet name="табл 1" sheetId="9" r:id="rId2"/>
    <sheet name="свод 2019" sheetId="10" r:id="rId3"/>
    <sheet name="свод 2020-2021" sheetId="11" r:id="rId4"/>
    <sheet name="табл.2.1" sheetId="6" r:id="rId5"/>
    <sheet name="таб 4" sheetId="7" r:id="rId6"/>
  </sheets>
  <definedNames>
    <definedName name="_xlnm.Print_Area" localSheetId="0">титул!$A$1:$G$32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0"/>
  <c r="I51"/>
  <c r="F37"/>
  <c r="G12" i="6" l="1"/>
  <c r="D12" s="1"/>
  <c r="I35" i="10" l="1"/>
  <c r="F11" i="6" l="1"/>
  <c r="I11"/>
  <c r="I23" i="10"/>
  <c r="F47" l="1"/>
  <c r="F34"/>
  <c r="E19" l="1"/>
  <c r="G22" l="1"/>
  <c r="G37"/>
  <c r="G9"/>
  <c r="F33" l="1"/>
  <c r="E33" s="1"/>
  <c r="I32" i="11"/>
  <c r="F32"/>
  <c r="E32" s="1"/>
  <c r="F30"/>
  <c r="E30" s="1"/>
  <c r="F27"/>
  <c r="E27" s="1"/>
  <c r="I22"/>
  <c r="F22"/>
  <c r="I21"/>
  <c r="O21"/>
  <c r="O32"/>
  <c r="K28"/>
  <c r="K31"/>
  <c r="K34"/>
  <c r="K35"/>
  <c r="K36"/>
  <c r="K37"/>
  <c r="K38"/>
  <c r="K39"/>
  <c r="K40"/>
  <c r="K41"/>
  <c r="K42"/>
  <c r="O22"/>
  <c r="L27"/>
  <c r="K27" s="1"/>
  <c r="F40" i="10"/>
  <c r="E40" s="1"/>
  <c r="F23"/>
  <c r="E25"/>
  <c r="E26"/>
  <c r="E27"/>
  <c r="E28"/>
  <c r="E31"/>
  <c r="E34"/>
  <c r="E38"/>
  <c r="E41"/>
  <c r="E42"/>
  <c r="E43"/>
  <c r="E44"/>
  <c r="E46"/>
  <c r="E47"/>
  <c r="E48"/>
  <c r="E49"/>
  <c r="E50"/>
  <c r="E51"/>
  <c r="E52"/>
  <c r="F24"/>
  <c r="E24" s="1"/>
  <c r="I24"/>
  <c r="I11"/>
  <c r="L30" i="11"/>
  <c r="K30" s="1"/>
  <c r="E41"/>
  <c r="E42"/>
  <c r="E40"/>
  <c r="I37" i="10"/>
  <c r="E37" s="1"/>
  <c r="I22" l="1"/>
  <c r="G14" i="6"/>
  <c r="D14" s="1"/>
  <c r="E23" i="10"/>
  <c r="F21" i="11"/>
  <c r="L33" l="1"/>
  <c r="K33" s="1"/>
  <c r="L24"/>
  <c r="K24" s="1"/>
  <c r="L25"/>
  <c r="K25" s="1"/>
  <c r="L23"/>
  <c r="E24"/>
  <c r="E25"/>
  <c r="L22" l="1"/>
  <c r="K23"/>
  <c r="L32"/>
  <c r="K32" s="1"/>
  <c r="E39"/>
  <c r="E38"/>
  <c r="E37"/>
  <c r="E36"/>
  <c r="E35"/>
  <c r="E34"/>
  <c r="E33"/>
  <c r="E31"/>
  <c r="E28"/>
  <c r="E23"/>
  <c r="E22" s="1"/>
  <c r="O10"/>
  <c r="O8" s="1"/>
  <c r="I10"/>
  <c r="I8" s="1"/>
  <c r="I33" i="10"/>
  <c r="I30"/>
  <c r="F30"/>
  <c r="L21" i="11" l="1"/>
  <c r="K22"/>
  <c r="E30" i="10"/>
  <c r="F22"/>
  <c r="F15" i="11"/>
  <c r="I14" i="6"/>
  <c r="F14" s="1"/>
  <c r="H14"/>
  <c r="E14" s="1"/>
  <c r="L15" i="11"/>
  <c r="F16" i="10" l="1"/>
  <c r="E22"/>
  <c r="E15" i="11"/>
  <c r="F8"/>
  <c r="E8" s="1"/>
  <c r="F10"/>
  <c r="E10" s="1"/>
  <c r="K15"/>
  <c r="L10"/>
  <c r="K10" s="1"/>
  <c r="L8"/>
  <c r="K8" s="1"/>
  <c r="E21"/>
  <c r="K21"/>
  <c r="I9" i="10"/>
  <c r="G11" i="6" l="1"/>
  <c r="D11" l="1"/>
  <c r="E16" i="10"/>
  <c r="F11"/>
  <c r="E11" s="1"/>
  <c r="F9"/>
  <c r="H11" i="6" l="1"/>
  <c r="E11"/>
  <c r="E9" i="10" l="1"/>
</calcChain>
</file>

<file path=xl/sharedStrings.xml><?xml version="1.0" encoding="utf-8"?>
<sst xmlns="http://schemas.openxmlformats.org/spreadsheetml/2006/main" count="327" uniqueCount="172">
  <si>
    <t>Таблица 2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</si>
  <si>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</si>
  <si>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</si>
  <si>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</si>
  <si>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</si>
  <si>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</si>
  <si>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</si>
  <si>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</si>
  <si>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</si>
  <si>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приносящей доход деятельности</t>
  </si>
  <si>
    <t>КВР</t>
  </si>
  <si>
    <t>КОСГУ</t>
  </si>
  <si>
    <t>из них гранты</t>
  </si>
  <si>
    <t>Поступления от доходов, всего:</t>
  </si>
  <si>
    <t>Х</t>
  </si>
  <si>
    <t>доходы от оказания услуг, работ всего, в том числе:</t>
  </si>
  <si>
    <t>000</t>
  </si>
  <si>
    <t>выполнение муниципального задания на оказание услуг</t>
  </si>
  <si>
    <t>доходы от штрафов, пеней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</si>
  <si>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</si>
  <si>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</si>
  <si>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доходы, в том числе добровольные пожертвования физических и юридических лиц</t>
  </si>
  <si>
    <t>доходы от операций с активами</t>
  </si>
  <si>
    <t>Выплаты по расходам, всего:</t>
  </si>
  <si>
    <t>в том числе на: выплату персоналу всего:</t>
  </si>
  <si>
    <t>оплата труда</t>
  </si>
  <si>
    <t>начисления на выплаты по оплате труда</t>
  </si>
  <si>
    <t>уплату налогов и сборов и ных платежей, всего</t>
  </si>
  <si>
    <t>прочие выплаты (налоги)</t>
  </si>
  <si>
    <t>безвозмездные перечисления организациям</t>
  </si>
  <si>
    <t>прочие расходы (кроме расходов на закупку товаров, работ, услуг)</t>
  </si>
  <si>
    <t>прочие выплаты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</si>
  <si>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</si>
  <si>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</si>
  <si>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</si>
  <si>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</si>
  <si>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Работы и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</si>
  <si>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</si>
  <si>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</si>
  <si>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</si>
  <si>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</si>
  <si>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</si>
  <si>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</si>
  <si>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</si>
  <si>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</si>
  <si>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</si>
  <si>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</si>
  <si>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</si>
  <si>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</si>
  <si>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</si>
  <si>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</si>
  <si>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</si>
  <si>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</si>
  <si>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числе: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</si>
  <si>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</si>
  <si>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</si>
  <si>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</si>
  <si>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-</t>
  </si>
  <si>
    <t>в том числе: на оплату контрактов заключенных до начала очередного финсового года:</t>
  </si>
  <si>
    <t>на закупку товаров, работ, услуг по году начала закупки:</t>
  </si>
  <si>
    <t>Таблица 3</t>
  </si>
  <si>
    <t>Сведения о средствах, поступающих во временное распоряжение учреждения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</si>
  <si>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</si>
  <si>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</si>
  <si>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</si>
  <si>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</si>
  <si>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</si>
  <si>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</si>
  <si>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</si>
  <si>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</si>
  <si>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</si>
  <si>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</si>
  <si>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</si>
  <si>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</si>
  <si>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учреждения</t>
  </si>
  <si>
    <t xml:space="preserve">              (подпись)</t>
  </si>
  <si>
    <t>(расшифровка подписи)</t>
  </si>
  <si>
    <t>Главный бухгалтер учреждения</t>
  </si>
  <si>
    <t>Ответственный исполнитель</t>
  </si>
  <si>
    <t>Утверждаю</t>
  </si>
  <si>
    <t>(наименование должностного лица, уполномоченного утверждать документ)</t>
  </si>
  <si>
    <t>(подпись)</t>
  </si>
  <si>
    <t>Коды</t>
  </si>
  <si>
    <t>Наименование муниципального учреждения</t>
  </si>
  <si>
    <t>Наименование органа, осуществляющего функции и полномочия учредителя</t>
  </si>
  <si>
    <t>Управление культуры администрации города Трехгорного</t>
  </si>
  <si>
    <t>Наименование ГРБС</t>
  </si>
  <si>
    <t>Адрес фактического местонахождения муниципального бюджетного учреждения</t>
  </si>
  <si>
    <t>456080, Челябинская область, город Трехгорный, ул. Калинина, д. 9</t>
  </si>
  <si>
    <t>ИНН / КПП</t>
  </si>
  <si>
    <t>Единица измерения: руб.</t>
  </si>
  <si>
    <t>По ОКЕИ</t>
  </si>
  <si>
    <t>Сведения о деятельности муниципального учреждения</t>
  </si>
  <si>
    <t>Таблица 1</t>
  </si>
  <si>
    <t>№ п/п</t>
  </si>
  <si>
    <t>сумма, руб.</t>
  </si>
  <si>
    <t>Нефинансовые активы, всего:</t>
  </si>
  <si>
    <t>из них</t>
  </si>
  <si>
    <t>недвижимое имущество, всего:</t>
  </si>
  <si>
    <t>в том числе: остаточная стоимость</t>
  </si>
  <si>
    <t>особо  ценное движимое имущество, всего:</t>
  </si>
  <si>
    <t>Финансовые активы, всего:</t>
  </si>
  <si>
    <t>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</si>
  <si>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</si>
  <si>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</si>
  <si>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</si>
  <si>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</si>
  <si>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</si>
  <si>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</si>
  <si>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</si>
  <si>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</si>
  <si>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</si>
  <si>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 xml:space="preserve">Начальник Управления культуры администрации города Трехгорного </t>
  </si>
  <si>
    <t>О.А.Прохорова</t>
  </si>
  <si>
    <t>План финансово-хозяйственной деятельности</t>
  </si>
  <si>
    <t>Всего 2019</t>
  </si>
  <si>
    <t>на 2019 год и плановый период  2020 и 2021 годов</t>
  </si>
  <si>
    <t>в том числе: доходы от собственности</t>
  </si>
  <si>
    <t>131</t>
  </si>
  <si>
    <t>оплата труда, из них:</t>
  </si>
  <si>
    <t xml:space="preserve"> местный бюджет</t>
  </si>
  <si>
    <t>областной бюджет</t>
  </si>
  <si>
    <t>Коммунальные услуги, из них:</t>
  </si>
  <si>
    <t>тепло</t>
  </si>
  <si>
    <t>вода</t>
  </si>
  <si>
    <t>стоки</t>
  </si>
  <si>
    <t>Всего 2020</t>
  </si>
  <si>
    <t>Показатели по поступлениям и выплатам учреждения на 2019 год</t>
  </si>
  <si>
    <t>Показатели по поступлениям и выплатам учреждения на плановый период 2020 и 2021 годов</t>
  </si>
  <si>
    <t>Всего 2021</t>
  </si>
  <si>
    <t>на 2019 г. очередной финансовый год</t>
  </si>
  <si>
    <t>на 2020 г.               1-ый год планового периода</t>
  </si>
  <si>
    <t>на 2021 г.               2-ой год планового периода</t>
  </si>
  <si>
    <t>Муниципальное бюджетное учреждение культуры "Историко-культурный центр"</t>
  </si>
  <si>
    <r>
      <t xml:space="preserve">доходы от операций с активами </t>
    </r>
    <r>
      <rPr>
        <b/>
        <i/>
        <sz val="11"/>
        <rFont val="Times New Roman"/>
        <family val="1"/>
        <charset val="204"/>
      </rPr>
      <t xml:space="preserve"> </t>
    </r>
  </si>
  <si>
    <t>Электроэнергия (МБ)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</si>
  <si>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</si>
  <si>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</si>
  <si>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</si>
  <si>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на 2019 год и плановый период 2020 и 2021 годов</t>
  </si>
  <si>
    <t>Е.П.Смольникова</t>
  </si>
  <si>
    <t>Е.Е.Ментюкова</t>
  </si>
  <si>
    <t>Экономист</t>
  </si>
  <si>
    <r>
      <t>7405009710/</t>
    </r>
    <r>
      <rPr>
        <b/>
        <sz val="11"/>
        <color theme="1"/>
        <rFont val="Times New Roman"/>
        <family val="1"/>
        <charset val="204"/>
      </rPr>
      <t>745701001</t>
    </r>
  </si>
  <si>
    <t xml:space="preserve">Организация экскурсии по музеям и достопримечательностям Челябинской области </t>
  </si>
  <si>
    <t>Организация и проведение коллективных встреч, бесед</t>
  </si>
  <si>
    <t xml:space="preserve">Проведение экскурсий </t>
  </si>
  <si>
    <t xml:space="preserve">Проведение обучающего занятия </t>
  </si>
  <si>
    <t>Проведение обучающего занятия</t>
  </si>
  <si>
    <t>1. Цели деятельности муниципального учреждения в соответствии с уставом учреждения:</t>
  </si>
  <si>
    <t>2. Виды деятельности муниципального учреждения, относящиеся к его основным видам деятельности в соответствии с уставом учреждения:</t>
  </si>
  <si>
    <t>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</si>
  <si>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 xml:space="preserve">5. 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имущества. </t>
  </si>
  <si>
    <t>доходы от субсидии на иные цели</t>
  </si>
  <si>
    <t>социальные пособия и компенсации персоналу в денежной форме</t>
  </si>
  <si>
    <t>социальные и иные выплаты населению, всего:</t>
  </si>
  <si>
    <t xml:space="preserve">Увеличение стоимости основных средств </t>
  </si>
  <si>
    <t>1. организация историко-культурногодосуга жителей города;</t>
  </si>
  <si>
    <t>2. выявление, собирание, изучение, хранение, публикация музейных коллекций  музейных предметов;</t>
  </si>
  <si>
    <t>3. осуществление образовательной деятельности в соотвтетсвии с законодательством РФ.</t>
  </si>
  <si>
    <t>Основным видом деятельности учреждения является деятельность творческая , деятельносить в области искусства, организации досуга.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</si>
  <si>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плату:</t>
  </si>
  <si>
    <r>
      <rPr>
        <sz val="12"/>
        <rFont val="Times New Roman"/>
        <family val="1"/>
        <charset val="204"/>
      </rPr>
      <t>1) организация работы лекториев, кружков, художественных студий, различных любительских объединений;
2) культурно-массовое и туристско-экскурсионное обслуживание юридических и физических лиц;
3) осуществление в установленном законодательством порядке издательской и рекламно-информационной деятельности;
4) подготовка научных работ, каталогов, проспектов, монографий по профилю центра;
5) выпуск сувениров, открыток, фотографий, репродукций, популяризирующих памятники истории и культуры; 
6) предоставление гражданам дополнительных культурных и сервисных услуг;
7) развитие инфраструктуры для туристическо-экскурсионной деятельности (кафе, гостиницы, автостоянки и т.д.);
8) учет, хранение и реставрация предметов и коллекций;
9) комплектование фондов МБУК «ИКЦ»;
10) изучение и систематизация предметов фондов хранения, формирование электронной базы данных в соответствии с профилем;
11) разработка и реализация мероприятий по охране предметов и коллекций;
12) экспозиционно-выставочная деятельность, организация выездных экспозиций;
13) организация (участие в проведении) научных конференций и семинаров;
14) экскурсионное, лекционное и консультационное обслуживание посетителей центра;
15) хозяйственная деятельность, направленная на обеспечение деятельности Учреждения и достижение целей его создания;                                                                    16) и иные виды деятельности .</t>
    </r>
    <r>
      <rPr>
        <b/>
        <sz val="11"/>
        <rFont val="Times New Roman"/>
        <family val="1"/>
        <charset val="204"/>
      </rPr>
      <t xml:space="preserve">
</t>
    </r>
  </si>
  <si>
    <t>Общая балансовая стоимость недвижимого муниципального имущества на 01.01.2019 года составляет 7 336 195,83 рублей в т.ч. на праве оперативного управления в сумме  7 336 195,83 рублей.</t>
  </si>
  <si>
    <t>Общая балансовая стоимость движимого муниципального имущества на 01.01.2019 года составляет 29 031 892,99 рублей. Особо ценное движимое имущество в учреждении на 01.01.2019 составляет 26 767 334,59 рублей.</t>
  </si>
  <si>
    <t>152</t>
  </si>
  <si>
    <t>155</t>
  </si>
  <si>
    <t>Показатели финансового состояния учреждения на 01.01.2019г.</t>
  </si>
  <si>
    <t>"30" июня 2019г.</t>
  </si>
  <si>
    <t>"30" июня 2019 г.</t>
  </si>
  <si>
    <t>Л.А.Дегтерева 8(35191) 4-15-36</t>
  </si>
  <si>
    <t>обращение с ТКО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</si>
</sst>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#,##0.00\ _₽"/>
    <numFmt numFmtId="166" formatCode="#,##0.00_ ;\-#,##0.00\ "/>
  </numFmts>
  <fonts count="4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b/>
      <sz val="11"/>
      <color theme="0" tint="-0.3499862666707357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7" fillId="0" borderId="0"/>
  </cellStyleXfs>
  <cellXfs count="255">
    <xf numFmtId="0" fontId="0" fillId="0" borderId="0" xfId="0"/>
    <xf numFmtId="4" fontId="4" fillId="0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9" fillId="0" borderId="5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10" fillId="0" borderId="9" xfId="0" applyNumberFormat="1" applyFont="1" applyBorder="1" applyAlignment="1">
      <alignment vertical="center"/>
    </xf>
    <xf numFmtId="4" fontId="9" fillId="0" borderId="0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6" xfId="0" applyFont="1" applyBorder="1"/>
    <xf numFmtId="0" fontId="2" fillId="0" borderId="0" xfId="0" applyFont="1" applyBorder="1"/>
    <xf numFmtId="0" fontId="1" fillId="0" borderId="0" xfId="0" applyFont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/>
    <xf numFmtId="0" fontId="0" fillId="0" borderId="0" xfId="0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 wrapText="1"/>
    </xf>
    <xf numFmtId="0" fontId="0" fillId="0" borderId="13" xfId="0" applyFont="1" applyBorder="1"/>
    <xf numFmtId="0" fontId="0" fillId="0" borderId="8" xfId="0" applyFont="1" applyBorder="1"/>
    <xf numFmtId="0" fontId="0" fillId="0" borderId="11" xfId="0" applyFont="1" applyBorder="1"/>
    <xf numFmtId="0" fontId="16" fillId="0" borderId="11" xfId="0" applyFont="1" applyBorder="1"/>
    <xf numFmtId="0" fontId="0" fillId="0" borderId="8" xfId="0" applyFont="1" applyBorder="1" applyAlignment="1">
      <alignment wrapText="1"/>
    </xf>
    <xf numFmtId="0" fontId="0" fillId="0" borderId="14" xfId="0" applyFont="1" applyBorder="1"/>
    <xf numFmtId="0" fontId="9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Fill="1"/>
    <xf numFmtId="4" fontId="20" fillId="0" borderId="0" xfId="0" applyNumberFormat="1" applyFont="1" applyFill="1"/>
    <xf numFmtId="49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3" fontId="27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vertical="center"/>
    </xf>
    <xf numFmtId="4" fontId="21" fillId="0" borderId="0" xfId="0" applyNumberFormat="1" applyFont="1" applyFill="1"/>
    <xf numFmtId="4" fontId="31" fillId="0" borderId="1" xfId="0" applyNumberFormat="1" applyFont="1" applyFill="1" applyBorder="1" applyAlignment="1">
      <alignment vertical="center" wrapText="1"/>
    </xf>
    <xf numFmtId="4" fontId="32" fillId="0" borderId="1" xfId="0" applyNumberFormat="1" applyFont="1" applyFill="1" applyBorder="1" applyAlignment="1">
      <alignment vertical="center" wrapText="1"/>
    </xf>
    <xf numFmtId="164" fontId="0" fillId="0" borderId="8" xfId="0" applyNumberFormat="1" applyFill="1" applyBorder="1" applyAlignment="1"/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Fill="1" applyBorder="1"/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7" fillId="0" borderId="1" xfId="0" applyNumberFormat="1" applyFont="1" applyFill="1" applyBorder="1" applyAlignment="1">
      <alignment vertical="center"/>
    </xf>
    <xf numFmtId="4" fontId="38" fillId="0" borderId="1" xfId="0" applyNumberFormat="1" applyFont="1" applyFill="1" applyBorder="1" applyAlignment="1">
      <alignment vertical="center" wrapText="1"/>
    </xf>
    <xf numFmtId="4" fontId="2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/>
    </xf>
    <xf numFmtId="4" fontId="3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4" fontId="36" fillId="4" borderId="1" xfId="0" applyNumberFormat="1" applyFont="1" applyFill="1" applyBorder="1" applyAlignment="1">
      <alignment vertical="center" wrapText="1"/>
    </xf>
    <xf numFmtId="4" fontId="36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0" fillId="2" borderId="8" xfId="0" applyNumberForma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vertical="center" wrapText="1"/>
    </xf>
    <xf numFmtId="165" fontId="33" fillId="2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wrapText="1"/>
    </xf>
    <xf numFmtId="0" fontId="3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topLeftCell="A28" zoomScaleSheetLayoutView="100" workbookViewId="0">
      <selection activeCell="A8" sqref="A8:F8"/>
    </sheetView>
  </sheetViews>
  <sheetFormatPr defaultRowHeight="15"/>
  <cols>
    <col min="1" max="1" width="9.140625" style="35"/>
    <col min="2" max="2" width="58.5703125" style="36" customWidth="1"/>
    <col min="3" max="3" width="23.5703125" style="35" customWidth="1"/>
    <col min="4" max="4" width="25" style="37" customWidth="1"/>
    <col min="5" max="5" width="14.28515625" style="36" customWidth="1"/>
    <col min="6" max="6" width="13.7109375" style="36" customWidth="1"/>
    <col min="7" max="257" width="9.140625" style="36"/>
    <col min="258" max="258" width="58.5703125" style="36" customWidth="1"/>
    <col min="259" max="259" width="23.5703125" style="36" customWidth="1"/>
    <col min="260" max="260" width="25" style="36" customWidth="1"/>
    <col min="261" max="261" width="14.28515625" style="36" customWidth="1"/>
    <col min="262" max="262" width="13.7109375" style="36" customWidth="1"/>
    <col min="263" max="513" width="9.140625" style="36"/>
    <col min="514" max="514" width="58.5703125" style="36" customWidth="1"/>
    <col min="515" max="515" width="23.5703125" style="36" customWidth="1"/>
    <col min="516" max="516" width="25" style="36" customWidth="1"/>
    <col min="517" max="517" width="14.28515625" style="36" customWidth="1"/>
    <col min="518" max="518" width="13.7109375" style="36" customWidth="1"/>
    <col min="519" max="769" width="9.140625" style="36"/>
    <col min="770" max="770" width="58.5703125" style="36" customWidth="1"/>
    <col min="771" max="771" width="23.5703125" style="36" customWidth="1"/>
    <col min="772" max="772" width="25" style="36" customWidth="1"/>
    <col min="773" max="773" width="14.28515625" style="36" customWidth="1"/>
    <col min="774" max="774" width="13.7109375" style="36" customWidth="1"/>
    <col min="775" max="1025" width="9.140625" style="36"/>
    <col min="1026" max="1026" width="58.5703125" style="36" customWidth="1"/>
    <col min="1027" max="1027" width="23.5703125" style="36" customWidth="1"/>
    <col min="1028" max="1028" width="25" style="36" customWidth="1"/>
    <col min="1029" max="1029" width="14.28515625" style="36" customWidth="1"/>
    <col min="1030" max="1030" width="13.7109375" style="36" customWidth="1"/>
    <col min="1031" max="1281" width="9.140625" style="36"/>
    <col min="1282" max="1282" width="58.5703125" style="36" customWidth="1"/>
    <col min="1283" max="1283" width="23.5703125" style="36" customWidth="1"/>
    <col min="1284" max="1284" width="25" style="36" customWidth="1"/>
    <col min="1285" max="1285" width="14.28515625" style="36" customWidth="1"/>
    <col min="1286" max="1286" width="13.7109375" style="36" customWidth="1"/>
    <col min="1287" max="1537" width="9.140625" style="36"/>
    <col min="1538" max="1538" width="58.5703125" style="36" customWidth="1"/>
    <col min="1539" max="1539" width="23.5703125" style="36" customWidth="1"/>
    <col min="1540" max="1540" width="25" style="36" customWidth="1"/>
    <col min="1541" max="1541" width="14.28515625" style="36" customWidth="1"/>
    <col min="1542" max="1542" width="13.7109375" style="36" customWidth="1"/>
    <col min="1543" max="1793" width="9.140625" style="36"/>
    <col min="1794" max="1794" width="58.5703125" style="36" customWidth="1"/>
    <col min="1795" max="1795" width="23.5703125" style="36" customWidth="1"/>
    <col min="1796" max="1796" width="25" style="36" customWidth="1"/>
    <col min="1797" max="1797" width="14.28515625" style="36" customWidth="1"/>
    <col min="1798" max="1798" width="13.7109375" style="36" customWidth="1"/>
    <col min="1799" max="2049" width="9.140625" style="36"/>
    <col min="2050" max="2050" width="58.5703125" style="36" customWidth="1"/>
    <col min="2051" max="2051" width="23.5703125" style="36" customWidth="1"/>
    <col min="2052" max="2052" width="25" style="36" customWidth="1"/>
    <col min="2053" max="2053" width="14.28515625" style="36" customWidth="1"/>
    <col min="2054" max="2054" width="13.7109375" style="36" customWidth="1"/>
    <col min="2055" max="2305" width="9.140625" style="36"/>
    <col min="2306" max="2306" width="58.5703125" style="36" customWidth="1"/>
    <col min="2307" max="2307" width="23.5703125" style="36" customWidth="1"/>
    <col min="2308" max="2308" width="25" style="36" customWidth="1"/>
    <col min="2309" max="2309" width="14.28515625" style="36" customWidth="1"/>
    <col min="2310" max="2310" width="13.7109375" style="36" customWidth="1"/>
    <col min="2311" max="2561" width="9.140625" style="36"/>
    <col min="2562" max="2562" width="58.5703125" style="36" customWidth="1"/>
    <col min="2563" max="2563" width="23.5703125" style="36" customWidth="1"/>
    <col min="2564" max="2564" width="25" style="36" customWidth="1"/>
    <col min="2565" max="2565" width="14.28515625" style="36" customWidth="1"/>
    <col min="2566" max="2566" width="13.7109375" style="36" customWidth="1"/>
    <col min="2567" max="2817" width="9.140625" style="36"/>
    <col min="2818" max="2818" width="58.5703125" style="36" customWidth="1"/>
    <col min="2819" max="2819" width="23.5703125" style="36" customWidth="1"/>
    <col min="2820" max="2820" width="25" style="36" customWidth="1"/>
    <col min="2821" max="2821" width="14.28515625" style="36" customWidth="1"/>
    <col min="2822" max="2822" width="13.7109375" style="36" customWidth="1"/>
    <col min="2823" max="3073" width="9.140625" style="36"/>
    <col min="3074" max="3074" width="58.5703125" style="36" customWidth="1"/>
    <col min="3075" max="3075" width="23.5703125" style="36" customWidth="1"/>
    <col min="3076" max="3076" width="25" style="36" customWidth="1"/>
    <col min="3077" max="3077" width="14.28515625" style="36" customWidth="1"/>
    <col min="3078" max="3078" width="13.7109375" style="36" customWidth="1"/>
    <col min="3079" max="3329" width="9.140625" style="36"/>
    <col min="3330" max="3330" width="58.5703125" style="36" customWidth="1"/>
    <col min="3331" max="3331" width="23.5703125" style="36" customWidth="1"/>
    <col min="3332" max="3332" width="25" style="36" customWidth="1"/>
    <col min="3333" max="3333" width="14.28515625" style="36" customWidth="1"/>
    <col min="3334" max="3334" width="13.7109375" style="36" customWidth="1"/>
    <col min="3335" max="3585" width="9.140625" style="36"/>
    <col min="3586" max="3586" width="58.5703125" style="36" customWidth="1"/>
    <col min="3587" max="3587" width="23.5703125" style="36" customWidth="1"/>
    <col min="3588" max="3588" width="25" style="36" customWidth="1"/>
    <col min="3589" max="3589" width="14.28515625" style="36" customWidth="1"/>
    <col min="3590" max="3590" width="13.7109375" style="36" customWidth="1"/>
    <col min="3591" max="3841" width="9.140625" style="36"/>
    <col min="3842" max="3842" width="58.5703125" style="36" customWidth="1"/>
    <col min="3843" max="3843" width="23.5703125" style="36" customWidth="1"/>
    <col min="3844" max="3844" width="25" style="36" customWidth="1"/>
    <col min="3845" max="3845" width="14.28515625" style="36" customWidth="1"/>
    <col min="3846" max="3846" width="13.7109375" style="36" customWidth="1"/>
    <col min="3847" max="4097" width="9.140625" style="36"/>
    <col min="4098" max="4098" width="58.5703125" style="36" customWidth="1"/>
    <col min="4099" max="4099" width="23.5703125" style="36" customWidth="1"/>
    <col min="4100" max="4100" width="25" style="36" customWidth="1"/>
    <col min="4101" max="4101" width="14.28515625" style="36" customWidth="1"/>
    <col min="4102" max="4102" width="13.7109375" style="36" customWidth="1"/>
    <col min="4103" max="4353" width="9.140625" style="36"/>
    <col min="4354" max="4354" width="58.5703125" style="36" customWidth="1"/>
    <col min="4355" max="4355" width="23.5703125" style="36" customWidth="1"/>
    <col min="4356" max="4356" width="25" style="36" customWidth="1"/>
    <col min="4357" max="4357" width="14.28515625" style="36" customWidth="1"/>
    <col min="4358" max="4358" width="13.7109375" style="36" customWidth="1"/>
    <col min="4359" max="4609" width="9.140625" style="36"/>
    <col min="4610" max="4610" width="58.5703125" style="36" customWidth="1"/>
    <col min="4611" max="4611" width="23.5703125" style="36" customWidth="1"/>
    <col min="4612" max="4612" width="25" style="36" customWidth="1"/>
    <col min="4613" max="4613" width="14.28515625" style="36" customWidth="1"/>
    <col min="4614" max="4614" width="13.7109375" style="36" customWidth="1"/>
    <col min="4615" max="4865" width="9.140625" style="36"/>
    <col min="4866" max="4866" width="58.5703125" style="36" customWidth="1"/>
    <col min="4867" max="4867" width="23.5703125" style="36" customWidth="1"/>
    <col min="4868" max="4868" width="25" style="36" customWidth="1"/>
    <col min="4869" max="4869" width="14.28515625" style="36" customWidth="1"/>
    <col min="4870" max="4870" width="13.7109375" style="36" customWidth="1"/>
    <col min="4871" max="5121" width="9.140625" style="36"/>
    <col min="5122" max="5122" width="58.5703125" style="36" customWidth="1"/>
    <col min="5123" max="5123" width="23.5703125" style="36" customWidth="1"/>
    <col min="5124" max="5124" width="25" style="36" customWidth="1"/>
    <col min="5125" max="5125" width="14.28515625" style="36" customWidth="1"/>
    <col min="5126" max="5126" width="13.7109375" style="36" customWidth="1"/>
    <col min="5127" max="5377" width="9.140625" style="36"/>
    <col min="5378" max="5378" width="58.5703125" style="36" customWidth="1"/>
    <col min="5379" max="5379" width="23.5703125" style="36" customWidth="1"/>
    <col min="5380" max="5380" width="25" style="36" customWidth="1"/>
    <col min="5381" max="5381" width="14.28515625" style="36" customWidth="1"/>
    <col min="5382" max="5382" width="13.7109375" style="36" customWidth="1"/>
    <col min="5383" max="5633" width="9.140625" style="36"/>
    <col min="5634" max="5634" width="58.5703125" style="36" customWidth="1"/>
    <col min="5635" max="5635" width="23.5703125" style="36" customWidth="1"/>
    <col min="5636" max="5636" width="25" style="36" customWidth="1"/>
    <col min="5637" max="5637" width="14.28515625" style="36" customWidth="1"/>
    <col min="5638" max="5638" width="13.7109375" style="36" customWidth="1"/>
    <col min="5639" max="5889" width="9.140625" style="36"/>
    <col min="5890" max="5890" width="58.5703125" style="36" customWidth="1"/>
    <col min="5891" max="5891" width="23.5703125" style="36" customWidth="1"/>
    <col min="5892" max="5892" width="25" style="36" customWidth="1"/>
    <col min="5893" max="5893" width="14.28515625" style="36" customWidth="1"/>
    <col min="5894" max="5894" width="13.7109375" style="36" customWidth="1"/>
    <col min="5895" max="6145" width="9.140625" style="36"/>
    <col min="6146" max="6146" width="58.5703125" style="36" customWidth="1"/>
    <col min="6147" max="6147" width="23.5703125" style="36" customWidth="1"/>
    <col min="6148" max="6148" width="25" style="36" customWidth="1"/>
    <col min="6149" max="6149" width="14.28515625" style="36" customWidth="1"/>
    <col min="6150" max="6150" width="13.7109375" style="36" customWidth="1"/>
    <col min="6151" max="6401" width="9.140625" style="36"/>
    <col min="6402" max="6402" width="58.5703125" style="36" customWidth="1"/>
    <col min="6403" max="6403" width="23.5703125" style="36" customWidth="1"/>
    <col min="6404" max="6404" width="25" style="36" customWidth="1"/>
    <col min="6405" max="6405" width="14.28515625" style="36" customWidth="1"/>
    <col min="6406" max="6406" width="13.7109375" style="36" customWidth="1"/>
    <col min="6407" max="6657" width="9.140625" style="36"/>
    <col min="6658" max="6658" width="58.5703125" style="36" customWidth="1"/>
    <col min="6659" max="6659" width="23.5703125" style="36" customWidth="1"/>
    <col min="6660" max="6660" width="25" style="36" customWidth="1"/>
    <col min="6661" max="6661" width="14.28515625" style="36" customWidth="1"/>
    <col min="6662" max="6662" width="13.7109375" style="36" customWidth="1"/>
    <col min="6663" max="6913" width="9.140625" style="36"/>
    <col min="6914" max="6914" width="58.5703125" style="36" customWidth="1"/>
    <col min="6915" max="6915" width="23.5703125" style="36" customWidth="1"/>
    <col min="6916" max="6916" width="25" style="36" customWidth="1"/>
    <col min="6917" max="6917" width="14.28515625" style="36" customWidth="1"/>
    <col min="6918" max="6918" width="13.7109375" style="36" customWidth="1"/>
    <col min="6919" max="7169" width="9.140625" style="36"/>
    <col min="7170" max="7170" width="58.5703125" style="36" customWidth="1"/>
    <col min="7171" max="7171" width="23.5703125" style="36" customWidth="1"/>
    <col min="7172" max="7172" width="25" style="36" customWidth="1"/>
    <col min="7173" max="7173" width="14.28515625" style="36" customWidth="1"/>
    <col min="7174" max="7174" width="13.7109375" style="36" customWidth="1"/>
    <col min="7175" max="7425" width="9.140625" style="36"/>
    <col min="7426" max="7426" width="58.5703125" style="36" customWidth="1"/>
    <col min="7427" max="7427" width="23.5703125" style="36" customWidth="1"/>
    <col min="7428" max="7428" width="25" style="36" customWidth="1"/>
    <col min="7429" max="7429" width="14.28515625" style="36" customWidth="1"/>
    <col min="7430" max="7430" width="13.7109375" style="36" customWidth="1"/>
    <col min="7431" max="7681" width="9.140625" style="36"/>
    <col min="7682" max="7682" width="58.5703125" style="36" customWidth="1"/>
    <col min="7683" max="7683" width="23.5703125" style="36" customWidth="1"/>
    <col min="7684" max="7684" width="25" style="36" customWidth="1"/>
    <col min="7685" max="7685" width="14.28515625" style="36" customWidth="1"/>
    <col min="7686" max="7686" width="13.7109375" style="36" customWidth="1"/>
    <col min="7687" max="7937" width="9.140625" style="36"/>
    <col min="7938" max="7938" width="58.5703125" style="36" customWidth="1"/>
    <col min="7939" max="7939" width="23.5703125" style="36" customWidth="1"/>
    <col min="7940" max="7940" width="25" style="36" customWidth="1"/>
    <col min="7941" max="7941" width="14.28515625" style="36" customWidth="1"/>
    <col min="7942" max="7942" width="13.7109375" style="36" customWidth="1"/>
    <col min="7943" max="8193" width="9.140625" style="36"/>
    <col min="8194" max="8194" width="58.5703125" style="36" customWidth="1"/>
    <col min="8195" max="8195" width="23.5703125" style="36" customWidth="1"/>
    <col min="8196" max="8196" width="25" style="36" customWidth="1"/>
    <col min="8197" max="8197" width="14.28515625" style="36" customWidth="1"/>
    <col min="8198" max="8198" width="13.7109375" style="36" customWidth="1"/>
    <col min="8199" max="8449" width="9.140625" style="36"/>
    <col min="8450" max="8450" width="58.5703125" style="36" customWidth="1"/>
    <col min="8451" max="8451" width="23.5703125" style="36" customWidth="1"/>
    <col min="8452" max="8452" width="25" style="36" customWidth="1"/>
    <col min="8453" max="8453" width="14.28515625" style="36" customWidth="1"/>
    <col min="8454" max="8454" width="13.7109375" style="36" customWidth="1"/>
    <col min="8455" max="8705" width="9.140625" style="36"/>
    <col min="8706" max="8706" width="58.5703125" style="36" customWidth="1"/>
    <col min="8707" max="8707" width="23.5703125" style="36" customWidth="1"/>
    <col min="8708" max="8708" width="25" style="36" customWidth="1"/>
    <col min="8709" max="8709" width="14.28515625" style="36" customWidth="1"/>
    <col min="8710" max="8710" width="13.7109375" style="36" customWidth="1"/>
    <col min="8711" max="8961" width="9.140625" style="36"/>
    <col min="8962" max="8962" width="58.5703125" style="36" customWidth="1"/>
    <col min="8963" max="8963" width="23.5703125" style="36" customWidth="1"/>
    <col min="8964" max="8964" width="25" style="36" customWidth="1"/>
    <col min="8965" max="8965" width="14.28515625" style="36" customWidth="1"/>
    <col min="8966" max="8966" width="13.7109375" style="36" customWidth="1"/>
    <col min="8967" max="9217" width="9.140625" style="36"/>
    <col min="9218" max="9218" width="58.5703125" style="36" customWidth="1"/>
    <col min="9219" max="9219" width="23.5703125" style="36" customWidth="1"/>
    <col min="9220" max="9220" width="25" style="36" customWidth="1"/>
    <col min="9221" max="9221" width="14.28515625" style="36" customWidth="1"/>
    <col min="9222" max="9222" width="13.7109375" style="36" customWidth="1"/>
    <col min="9223" max="9473" width="9.140625" style="36"/>
    <col min="9474" max="9474" width="58.5703125" style="36" customWidth="1"/>
    <col min="9475" max="9475" width="23.5703125" style="36" customWidth="1"/>
    <col min="9476" max="9476" width="25" style="36" customWidth="1"/>
    <col min="9477" max="9477" width="14.28515625" style="36" customWidth="1"/>
    <col min="9478" max="9478" width="13.7109375" style="36" customWidth="1"/>
    <col min="9479" max="9729" width="9.140625" style="36"/>
    <col min="9730" max="9730" width="58.5703125" style="36" customWidth="1"/>
    <col min="9731" max="9731" width="23.5703125" style="36" customWidth="1"/>
    <col min="9732" max="9732" width="25" style="36" customWidth="1"/>
    <col min="9733" max="9733" width="14.28515625" style="36" customWidth="1"/>
    <col min="9734" max="9734" width="13.7109375" style="36" customWidth="1"/>
    <col min="9735" max="9985" width="9.140625" style="36"/>
    <col min="9986" max="9986" width="58.5703125" style="36" customWidth="1"/>
    <col min="9987" max="9987" width="23.5703125" style="36" customWidth="1"/>
    <col min="9988" max="9988" width="25" style="36" customWidth="1"/>
    <col min="9989" max="9989" width="14.28515625" style="36" customWidth="1"/>
    <col min="9990" max="9990" width="13.7109375" style="36" customWidth="1"/>
    <col min="9991" max="10241" width="9.140625" style="36"/>
    <col min="10242" max="10242" width="58.5703125" style="36" customWidth="1"/>
    <col min="10243" max="10243" width="23.5703125" style="36" customWidth="1"/>
    <col min="10244" max="10244" width="25" style="36" customWidth="1"/>
    <col min="10245" max="10245" width="14.28515625" style="36" customWidth="1"/>
    <col min="10246" max="10246" width="13.7109375" style="36" customWidth="1"/>
    <col min="10247" max="10497" width="9.140625" style="36"/>
    <col min="10498" max="10498" width="58.5703125" style="36" customWidth="1"/>
    <col min="10499" max="10499" width="23.5703125" style="36" customWidth="1"/>
    <col min="10500" max="10500" width="25" style="36" customWidth="1"/>
    <col min="10501" max="10501" width="14.28515625" style="36" customWidth="1"/>
    <col min="10502" max="10502" width="13.7109375" style="36" customWidth="1"/>
    <col min="10503" max="10753" width="9.140625" style="36"/>
    <col min="10754" max="10754" width="58.5703125" style="36" customWidth="1"/>
    <col min="10755" max="10755" width="23.5703125" style="36" customWidth="1"/>
    <col min="10756" max="10756" width="25" style="36" customWidth="1"/>
    <col min="10757" max="10757" width="14.28515625" style="36" customWidth="1"/>
    <col min="10758" max="10758" width="13.7109375" style="36" customWidth="1"/>
    <col min="10759" max="11009" width="9.140625" style="36"/>
    <col min="11010" max="11010" width="58.5703125" style="36" customWidth="1"/>
    <col min="11011" max="11011" width="23.5703125" style="36" customWidth="1"/>
    <col min="11012" max="11012" width="25" style="36" customWidth="1"/>
    <col min="11013" max="11013" width="14.28515625" style="36" customWidth="1"/>
    <col min="11014" max="11014" width="13.7109375" style="36" customWidth="1"/>
    <col min="11015" max="11265" width="9.140625" style="36"/>
    <col min="11266" max="11266" width="58.5703125" style="36" customWidth="1"/>
    <col min="11267" max="11267" width="23.5703125" style="36" customWidth="1"/>
    <col min="11268" max="11268" width="25" style="36" customWidth="1"/>
    <col min="11269" max="11269" width="14.28515625" style="36" customWidth="1"/>
    <col min="11270" max="11270" width="13.7109375" style="36" customWidth="1"/>
    <col min="11271" max="11521" width="9.140625" style="36"/>
    <col min="11522" max="11522" width="58.5703125" style="36" customWidth="1"/>
    <col min="11523" max="11523" width="23.5703125" style="36" customWidth="1"/>
    <col min="11524" max="11524" width="25" style="36" customWidth="1"/>
    <col min="11525" max="11525" width="14.28515625" style="36" customWidth="1"/>
    <col min="11526" max="11526" width="13.7109375" style="36" customWidth="1"/>
    <col min="11527" max="11777" width="9.140625" style="36"/>
    <col min="11778" max="11778" width="58.5703125" style="36" customWidth="1"/>
    <col min="11779" max="11779" width="23.5703125" style="36" customWidth="1"/>
    <col min="11780" max="11780" width="25" style="36" customWidth="1"/>
    <col min="11781" max="11781" width="14.28515625" style="36" customWidth="1"/>
    <col min="11782" max="11782" width="13.7109375" style="36" customWidth="1"/>
    <col min="11783" max="12033" width="9.140625" style="36"/>
    <col min="12034" max="12034" width="58.5703125" style="36" customWidth="1"/>
    <col min="12035" max="12035" width="23.5703125" style="36" customWidth="1"/>
    <col min="12036" max="12036" width="25" style="36" customWidth="1"/>
    <col min="12037" max="12037" width="14.28515625" style="36" customWidth="1"/>
    <col min="12038" max="12038" width="13.7109375" style="36" customWidth="1"/>
    <col min="12039" max="12289" width="9.140625" style="36"/>
    <col min="12290" max="12290" width="58.5703125" style="36" customWidth="1"/>
    <col min="12291" max="12291" width="23.5703125" style="36" customWidth="1"/>
    <col min="12292" max="12292" width="25" style="36" customWidth="1"/>
    <col min="12293" max="12293" width="14.28515625" style="36" customWidth="1"/>
    <col min="12294" max="12294" width="13.7109375" style="36" customWidth="1"/>
    <col min="12295" max="12545" width="9.140625" style="36"/>
    <col min="12546" max="12546" width="58.5703125" style="36" customWidth="1"/>
    <col min="12547" max="12547" width="23.5703125" style="36" customWidth="1"/>
    <col min="12548" max="12548" width="25" style="36" customWidth="1"/>
    <col min="12549" max="12549" width="14.28515625" style="36" customWidth="1"/>
    <col min="12550" max="12550" width="13.7109375" style="36" customWidth="1"/>
    <col min="12551" max="12801" width="9.140625" style="36"/>
    <col min="12802" max="12802" width="58.5703125" style="36" customWidth="1"/>
    <col min="12803" max="12803" width="23.5703125" style="36" customWidth="1"/>
    <col min="12804" max="12804" width="25" style="36" customWidth="1"/>
    <col min="12805" max="12805" width="14.28515625" style="36" customWidth="1"/>
    <col min="12806" max="12806" width="13.7109375" style="36" customWidth="1"/>
    <col min="12807" max="13057" width="9.140625" style="36"/>
    <col min="13058" max="13058" width="58.5703125" style="36" customWidth="1"/>
    <col min="13059" max="13059" width="23.5703125" style="36" customWidth="1"/>
    <col min="13060" max="13060" width="25" style="36" customWidth="1"/>
    <col min="13061" max="13061" width="14.28515625" style="36" customWidth="1"/>
    <col min="13062" max="13062" width="13.7109375" style="36" customWidth="1"/>
    <col min="13063" max="13313" width="9.140625" style="36"/>
    <col min="13314" max="13314" width="58.5703125" style="36" customWidth="1"/>
    <col min="13315" max="13315" width="23.5703125" style="36" customWidth="1"/>
    <col min="13316" max="13316" width="25" style="36" customWidth="1"/>
    <col min="13317" max="13317" width="14.28515625" style="36" customWidth="1"/>
    <col min="13318" max="13318" width="13.7109375" style="36" customWidth="1"/>
    <col min="13319" max="13569" width="9.140625" style="36"/>
    <col min="13570" max="13570" width="58.5703125" style="36" customWidth="1"/>
    <col min="13571" max="13571" width="23.5703125" style="36" customWidth="1"/>
    <col min="13572" max="13572" width="25" style="36" customWidth="1"/>
    <col min="13573" max="13573" width="14.28515625" style="36" customWidth="1"/>
    <col min="13574" max="13574" width="13.7109375" style="36" customWidth="1"/>
    <col min="13575" max="13825" width="9.140625" style="36"/>
    <col min="13826" max="13826" width="58.5703125" style="36" customWidth="1"/>
    <col min="13827" max="13827" width="23.5703125" style="36" customWidth="1"/>
    <col min="13828" max="13828" width="25" style="36" customWidth="1"/>
    <col min="13829" max="13829" width="14.28515625" style="36" customWidth="1"/>
    <col min="13830" max="13830" width="13.7109375" style="36" customWidth="1"/>
    <col min="13831" max="14081" width="9.140625" style="36"/>
    <col min="14082" max="14082" width="58.5703125" style="36" customWidth="1"/>
    <col min="14083" max="14083" width="23.5703125" style="36" customWidth="1"/>
    <col min="14084" max="14084" width="25" style="36" customWidth="1"/>
    <col min="14085" max="14085" width="14.28515625" style="36" customWidth="1"/>
    <col min="14086" max="14086" width="13.7109375" style="36" customWidth="1"/>
    <col min="14087" max="14337" width="9.140625" style="36"/>
    <col min="14338" max="14338" width="58.5703125" style="36" customWidth="1"/>
    <col min="14339" max="14339" width="23.5703125" style="36" customWidth="1"/>
    <col min="14340" max="14340" width="25" style="36" customWidth="1"/>
    <col min="14341" max="14341" width="14.28515625" style="36" customWidth="1"/>
    <col min="14342" max="14342" width="13.7109375" style="36" customWidth="1"/>
    <col min="14343" max="14593" width="9.140625" style="36"/>
    <col min="14594" max="14594" width="58.5703125" style="36" customWidth="1"/>
    <col min="14595" max="14595" width="23.5703125" style="36" customWidth="1"/>
    <col min="14596" max="14596" width="25" style="36" customWidth="1"/>
    <col min="14597" max="14597" width="14.28515625" style="36" customWidth="1"/>
    <col min="14598" max="14598" width="13.7109375" style="36" customWidth="1"/>
    <col min="14599" max="14849" width="9.140625" style="36"/>
    <col min="14850" max="14850" width="58.5703125" style="36" customWidth="1"/>
    <col min="14851" max="14851" width="23.5703125" style="36" customWidth="1"/>
    <col min="14852" max="14852" width="25" style="36" customWidth="1"/>
    <col min="14853" max="14853" width="14.28515625" style="36" customWidth="1"/>
    <col min="14854" max="14854" width="13.7109375" style="36" customWidth="1"/>
    <col min="14855" max="15105" width="9.140625" style="36"/>
    <col min="15106" max="15106" width="58.5703125" style="36" customWidth="1"/>
    <col min="15107" max="15107" width="23.5703125" style="36" customWidth="1"/>
    <col min="15108" max="15108" width="25" style="36" customWidth="1"/>
    <col min="15109" max="15109" width="14.28515625" style="36" customWidth="1"/>
    <col min="15110" max="15110" width="13.7109375" style="36" customWidth="1"/>
    <col min="15111" max="15361" width="9.140625" style="36"/>
    <col min="15362" max="15362" width="58.5703125" style="36" customWidth="1"/>
    <col min="15363" max="15363" width="23.5703125" style="36" customWidth="1"/>
    <col min="15364" max="15364" width="25" style="36" customWidth="1"/>
    <col min="15365" max="15365" width="14.28515625" style="36" customWidth="1"/>
    <col min="15366" max="15366" width="13.7109375" style="36" customWidth="1"/>
    <col min="15367" max="15617" width="9.140625" style="36"/>
    <col min="15618" max="15618" width="58.5703125" style="36" customWidth="1"/>
    <col min="15619" max="15619" width="23.5703125" style="36" customWidth="1"/>
    <col min="15620" max="15620" width="25" style="36" customWidth="1"/>
    <col min="15621" max="15621" width="14.28515625" style="36" customWidth="1"/>
    <col min="15622" max="15622" width="13.7109375" style="36" customWidth="1"/>
    <col min="15623" max="15873" width="9.140625" style="36"/>
    <col min="15874" max="15874" width="58.5703125" style="36" customWidth="1"/>
    <col min="15875" max="15875" width="23.5703125" style="36" customWidth="1"/>
    <col min="15876" max="15876" width="25" style="36" customWidth="1"/>
    <col min="15877" max="15877" width="14.28515625" style="36" customWidth="1"/>
    <col min="15878" max="15878" width="13.7109375" style="36" customWidth="1"/>
    <col min="15879" max="16129" width="9.140625" style="36"/>
    <col min="16130" max="16130" width="58.5703125" style="36" customWidth="1"/>
    <col min="16131" max="16131" width="23.5703125" style="36" customWidth="1"/>
    <col min="16132" max="16132" width="25" style="36" customWidth="1"/>
    <col min="16133" max="16133" width="14.28515625" style="36" customWidth="1"/>
    <col min="16134" max="16134" width="13.7109375" style="36" customWidth="1"/>
    <col min="16135" max="16384" width="9.140625" style="36"/>
  </cols>
  <sheetData>
    <row r="1" spans="1:6" ht="17.45" customHeight="1">
      <c r="C1" s="191" t="s">
        <v>79</v>
      </c>
      <c r="D1" s="191"/>
      <c r="E1" s="191"/>
      <c r="F1" s="191"/>
    </row>
    <row r="2" spans="1:6" ht="38.25" customHeight="1">
      <c r="C2" s="192" t="s">
        <v>112</v>
      </c>
      <c r="D2" s="192"/>
      <c r="E2" s="192"/>
      <c r="F2" s="192"/>
    </row>
    <row r="3" spans="1:6" ht="13.9" customHeight="1">
      <c r="C3" s="193" t="s">
        <v>80</v>
      </c>
      <c r="D3" s="193"/>
      <c r="E3" s="193"/>
      <c r="F3" s="193"/>
    </row>
    <row r="4" spans="1:6" ht="16.899999999999999" customHeight="1">
      <c r="C4" s="194"/>
      <c r="D4" s="194"/>
      <c r="E4" s="192" t="s">
        <v>113</v>
      </c>
      <c r="F4" s="192"/>
    </row>
    <row r="5" spans="1:6" ht="13.9" customHeight="1">
      <c r="C5" s="190" t="s">
        <v>81</v>
      </c>
      <c r="D5" s="190"/>
      <c r="E5" s="190" t="s">
        <v>76</v>
      </c>
      <c r="F5" s="190"/>
    </row>
    <row r="6" spans="1:6" ht="13.9" customHeight="1">
      <c r="C6" s="195" t="s">
        <v>169</v>
      </c>
      <c r="D6" s="195"/>
      <c r="E6" s="195"/>
      <c r="F6" s="195"/>
    </row>
    <row r="8" spans="1:6" ht="27" customHeight="1">
      <c r="A8" s="196" t="s">
        <v>114</v>
      </c>
      <c r="B8" s="196"/>
      <c r="C8" s="196"/>
      <c r="D8" s="196"/>
      <c r="E8" s="196"/>
      <c r="F8" s="196"/>
    </row>
    <row r="9" spans="1:6" ht="20.45" customHeight="1">
      <c r="A9" s="196" t="s">
        <v>116</v>
      </c>
      <c r="B9" s="196"/>
      <c r="C9" s="196"/>
      <c r="D9" s="196"/>
      <c r="E9" s="196"/>
      <c r="F9" s="196"/>
    </row>
    <row r="10" spans="1:6" ht="20.25">
      <c r="A10" s="196" t="s">
        <v>168</v>
      </c>
      <c r="B10" s="196"/>
      <c r="C10" s="196"/>
      <c r="D10" s="196"/>
      <c r="E10" s="196"/>
      <c r="F10" s="196"/>
    </row>
    <row r="11" spans="1:6" ht="13.9" customHeight="1">
      <c r="C11" s="38"/>
      <c r="D11" s="38"/>
      <c r="F11" s="16" t="s">
        <v>82</v>
      </c>
    </row>
    <row r="12" spans="1:6" ht="13.9" customHeight="1">
      <c r="C12" s="38"/>
      <c r="D12" s="38"/>
      <c r="E12" s="39"/>
      <c r="F12" s="197"/>
    </row>
    <row r="13" spans="1:6" ht="40.5" customHeight="1">
      <c r="A13" s="198" t="s">
        <v>83</v>
      </c>
      <c r="B13" s="198"/>
      <c r="C13" s="199" t="s">
        <v>133</v>
      </c>
      <c r="D13" s="199"/>
      <c r="E13" s="40"/>
      <c r="F13" s="197"/>
    </row>
    <row r="14" spans="1:6" ht="31.5" customHeight="1">
      <c r="A14" s="200" t="s">
        <v>84</v>
      </c>
      <c r="B14" s="200"/>
      <c r="C14" s="199" t="s">
        <v>85</v>
      </c>
      <c r="D14" s="199"/>
      <c r="E14" s="41"/>
      <c r="F14" s="173"/>
    </row>
    <row r="15" spans="1:6" ht="28.5" customHeight="1">
      <c r="A15" s="200" t="s">
        <v>86</v>
      </c>
      <c r="B15" s="200"/>
      <c r="C15" s="199" t="s">
        <v>85</v>
      </c>
      <c r="D15" s="199"/>
      <c r="E15" s="39"/>
      <c r="F15" s="173"/>
    </row>
    <row r="16" spans="1:6" ht="30.75" customHeight="1">
      <c r="A16" s="200" t="s">
        <v>87</v>
      </c>
      <c r="B16" s="200"/>
      <c r="C16" s="201" t="s">
        <v>88</v>
      </c>
      <c r="D16" s="201"/>
      <c r="E16" s="42"/>
      <c r="F16" s="174"/>
    </row>
    <row r="17" spans="1:13" ht="24.75" customHeight="1">
      <c r="A17" s="200" t="s">
        <v>89</v>
      </c>
      <c r="B17" s="200"/>
      <c r="C17" s="199" t="s">
        <v>143</v>
      </c>
      <c r="D17" s="199"/>
      <c r="E17" s="42"/>
      <c r="F17" s="16" t="s">
        <v>14</v>
      </c>
    </row>
    <row r="18" spans="1:13" ht="18.75" customHeight="1">
      <c r="A18" s="200" t="s">
        <v>90</v>
      </c>
      <c r="B18" s="200"/>
      <c r="C18" s="202"/>
      <c r="D18" s="202"/>
      <c r="E18" s="40" t="s">
        <v>91</v>
      </c>
      <c r="F18" s="16">
        <v>383</v>
      </c>
    </row>
    <row r="19" spans="1:13" ht="43.15" customHeight="1">
      <c r="A19" s="200"/>
      <c r="B19" s="200"/>
      <c r="C19" s="203"/>
      <c r="D19" s="203"/>
      <c r="E19" s="41"/>
      <c r="F19" s="41"/>
    </row>
    <row r="20" spans="1:13" ht="37.9" customHeight="1">
      <c r="A20" s="204" t="s">
        <v>92</v>
      </c>
      <c r="B20" s="204"/>
      <c r="C20" s="204"/>
      <c r="D20" s="204"/>
      <c r="E20" s="204"/>
      <c r="F20" s="204"/>
    </row>
    <row r="21" spans="1:13" s="146" customFormat="1">
      <c r="A21" s="206" t="s">
        <v>149</v>
      </c>
      <c r="B21" s="206"/>
      <c r="C21" s="206"/>
      <c r="D21" s="206"/>
      <c r="E21" s="206"/>
      <c r="F21" s="206"/>
    </row>
    <row r="22" spans="1:13" s="145" customFormat="1" ht="15.75">
      <c r="A22" s="188" t="s">
        <v>157</v>
      </c>
      <c r="B22" s="188"/>
      <c r="C22" s="188"/>
      <c r="D22" s="188"/>
      <c r="E22" s="188"/>
      <c r="F22" s="188"/>
    </row>
    <row r="23" spans="1:13" s="145" customFormat="1" ht="15.75">
      <c r="A23" s="188" t="s">
        <v>158</v>
      </c>
      <c r="B23" s="188"/>
      <c r="C23" s="188"/>
      <c r="D23" s="188"/>
      <c r="E23" s="188"/>
      <c r="F23" s="188"/>
    </row>
    <row r="24" spans="1:13" s="145" customFormat="1" ht="15.75">
      <c r="A24" s="186" t="s">
        <v>159</v>
      </c>
      <c r="B24" s="186"/>
      <c r="C24" s="186"/>
      <c r="D24" s="186"/>
      <c r="E24" s="186"/>
      <c r="F24" s="186"/>
    </row>
    <row r="25" spans="1:13" s="145" customFormat="1">
      <c r="A25" s="205" t="s">
        <v>150</v>
      </c>
      <c r="B25" s="205"/>
      <c r="C25" s="205"/>
      <c r="D25" s="205"/>
      <c r="E25" s="205"/>
      <c r="F25" s="205"/>
    </row>
    <row r="26" spans="1:13" ht="15.75">
      <c r="A26" s="188" t="s">
        <v>160</v>
      </c>
      <c r="B26" s="188"/>
      <c r="C26" s="188"/>
      <c r="D26" s="188"/>
      <c r="E26" s="188"/>
      <c r="F26" s="188"/>
    </row>
    <row r="27" spans="1:13" s="146" customFormat="1" ht="31.5" customHeight="1">
      <c r="A27" s="203" t="s">
        <v>161</v>
      </c>
      <c r="B27" s="203"/>
      <c r="C27" s="203"/>
      <c r="D27" s="203"/>
      <c r="E27" s="203"/>
      <c r="F27" s="203"/>
    </row>
    <row r="28" spans="1:13" s="146" customFormat="1" ht="259.5" customHeight="1">
      <c r="A28" s="189" t="s">
        <v>162</v>
      </c>
      <c r="B28" s="189"/>
      <c r="C28" s="189"/>
      <c r="D28" s="189"/>
      <c r="E28" s="189"/>
      <c r="F28" s="189"/>
      <c r="G28" s="68"/>
      <c r="M28" s="68"/>
    </row>
    <row r="29" spans="1:13" s="146" customFormat="1" ht="66.75" customHeight="1">
      <c r="A29" s="185" t="s">
        <v>151</v>
      </c>
      <c r="B29" s="185"/>
      <c r="C29" s="185"/>
      <c r="D29" s="185"/>
      <c r="E29" s="185"/>
      <c r="F29" s="185"/>
      <c r="G29" s="68"/>
    </row>
    <row r="30" spans="1:13" s="146" customFormat="1" ht="39.75" customHeight="1">
      <c r="A30" s="186" t="s">
        <v>163</v>
      </c>
      <c r="B30" s="186"/>
      <c r="C30" s="186"/>
      <c r="D30" s="186"/>
      <c r="E30" s="186"/>
      <c r="F30" s="186"/>
    </row>
    <row r="31" spans="1:13" s="146" customFormat="1" ht="15.75">
      <c r="A31" s="187" t="s">
        <v>152</v>
      </c>
      <c r="B31" s="187"/>
      <c r="C31" s="187"/>
      <c r="D31" s="187"/>
      <c r="E31" s="187"/>
      <c r="F31" s="187"/>
    </row>
    <row r="32" spans="1:13" s="146" customFormat="1" ht="42.75" customHeight="1">
      <c r="A32" s="186" t="s">
        <v>164</v>
      </c>
      <c r="B32" s="186"/>
      <c r="C32" s="186"/>
      <c r="D32" s="186"/>
      <c r="E32" s="186"/>
      <c r="F32" s="186"/>
    </row>
    <row r="33" spans="1:4" ht="31.5" customHeight="1">
      <c r="A33" s="36"/>
      <c r="C33" s="36"/>
      <c r="D33" s="36"/>
    </row>
    <row r="34" spans="1:4" ht="18" customHeight="1">
      <c r="A34" s="36"/>
      <c r="C34" s="36"/>
      <c r="D34" s="36"/>
    </row>
    <row r="35" spans="1:4" ht="30" customHeight="1">
      <c r="A35" s="36"/>
      <c r="C35" s="36"/>
      <c r="D35" s="36"/>
    </row>
    <row r="36" spans="1:4" ht="19.5" customHeight="1">
      <c r="A36" s="36"/>
      <c r="C36" s="36"/>
      <c r="D36" s="36"/>
    </row>
    <row r="37" spans="1:4" ht="31.5" customHeight="1">
      <c r="A37" s="36"/>
      <c r="C37" s="36"/>
      <c r="D37" s="36"/>
    </row>
    <row r="38" spans="1:4" ht="57" customHeight="1">
      <c r="A38" s="36"/>
      <c r="C38" s="36"/>
      <c r="D38" s="36"/>
    </row>
    <row r="39" spans="1:4" ht="32.25" customHeight="1">
      <c r="A39" s="36"/>
      <c r="C39" s="36"/>
      <c r="D39" s="36"/>
    </row>
    <row r="40" spans="1:4" ht="18" customHeight="1">
      <c r="A40" s="36"/>
      <c r="C40" s="36"/>
      <c r="D40" s="36"/>
    </row>
    <row r="41" spans="1:4" ht="18" customHeight="1">
      <c r="A41" s="36"/>
      <c r="C41" s="36"/>
      <c r="D41" s="36"/>
    </row>
    <row r="42" spans="1:4" ht="27" customHeight="1">
      <c r="A42" s="36"/>
      <c r="C42" s="36"/>
      <c r="D42" s="36"/>
    </row>
    <row r="43" spans="1:4" ht="18" customHeight="1">
      <c r="A43" s="36"/>
      <c r="C43" s="36"/>
      <c r="D43" s="36"/>
    </row>
    <row r="44" spans="1:4" ht="18" customHeight="1">
      <c r="A44" s="36"/>
      <c r="C44" s="36"/>
      <c r="D44" s="36"/>
    </row>
    <row r="45" spans="1:4" ht="32.25" customHeight="1">
      <c r="A45" s="36"/>
      <c r="C45" s="36"/>
      <c r="D45" s="36"/>
    </row>
    <row r="46" spans="1:4" ht="18" customHeight="1">
      <c r="A46" s="36"/>
      <c r="C46" s="36"/>
      <c r="D46" s="36"/>
    </row>
    <row r="47" spans="1:4" ht="18" customHeight="1">
      <c r="A47" s="36"/>
      <c r="C47" s="36"/>
      <c r="D47" s="36"/>
    </row>
    <row r="48" spans="1:4" ht="18" customHeight="1">
      <c r="A48" s="36"/>
      <c r="C48" s="36"/>
      <c r="D48" s="36"/>
    </row>
    <row r="49" spans="1:4" ht="18" customHeight="1">
      <c r="A49" s="36"/>
      <c r="C49" s="36"/>
      <c r="D49" s="36"/>
    </row>
    <row r="50" spans="1:4" ht="18" customHeight="1">
      <c r="A50" s="36"/>
      <c r="C50" s="36"/>
      <c r="D50" s="36"/>
    </row>
    <row r="51" spans="1:4" ht="18" customHeight="1">
      <c r="A51" s="36"/>
      <c r="C51" s="36"/>
      <c r="D51" s="36"/>
    </row>
    <row r="52" spans="1:4" ht="48.75" customHeight="1">
      <c r="A52" s="36"/>
      <c r="C52" s="36"/>
      <c r="D52" s="36"/>
    </row>
    <row r="53" spans="1:4" ht="27.75" customHeight="1">
      <c r="A53" s="36"/>
      <c r="C53" s="36"/>
      <c r="D53" s="36"/>
    </row>
    <row r="54" spans="1:4" ht="29.25" customHeight="1">
      <c r="A54" s="36"/>
      <c r="C54" s="36"/>
      <c r="D54" s="36"/>
    </row>
    <row r="55" spans="1:4" ht="30.75" customHeight="1">
      <c r="A55" s="36"/>
      <c r="C55" s="36"/>
      <c r="D55" s="36"/>
    </row>
    <row r="56" spans="1:4">
      <c r="A56" s="36"/>
      <c r="C56" s="36"/>
      <c r="D56" s="36"/>
    </row>
    <row r="57" spans="1:4">
      <c r="A57" s="36"/>
      <c r="C57" s="36"/>
      <c r="D57" s="36"/>
    </row>
    <row r="58" spans="1:4">
      <c r="A58" s="36"/>
      <c r="C58" s="36"/>
      <c r="D58" s="36"/>
    </row>
    <row r="59" spans="1:4">
      <c r="A59" s="36"/>
      <c r="C59" s="36"/>
      <c r="D59" s="36"/>
    </row>
    <row r="60" spans="1:4">
      <c r="A60" s="36"/>
      <c r="C60" s="36"/>
      <c r="D60" s="36"/>
    </row>
    <row r="61" spans="1:4">
      <c r="A61" s="36"/>
      <c r="C61" s="36"/>
      <c r="D61" s="36"/>
    </row>
    <row r="62" spans="1:4">
      <c r="A62" s="36"/>
      <c r="C62" s="36"/>
      <c r="D62" s="36"/>
    </row>
    <row r="63" spans="1:4">
      <c r="A63" s="36"/>
      <c r="C63" s="36"/>
      <c r="D63" s="36"/>
    </row>
    <row r="64" spans="1:4">
      <c r="A64" s="36"/>
      <c r="C64" s="36"/>
      <c r="D64" s="36"/>
    </row>
    <row r="65" spans="1:4">
      <c r="A65" s="36"/>
      <c r="C65" s="36"/>
      <c r="D65" s="36"/>
    </row>
    <row r="66" spans="1:4">
      <c r="A66" s="36"/>
      <c r="C66" s="36"/>
      <c r="D66" s="36"/>
    </row>
    <row r="67" spans="1:4">
      <c r="A67" s="36"/>
      <c r="C67" s="36"/>
      <c r="D67" s="36"/>
    </row>
    <row r="68" spans="1:4">
      <c r="A68" s="36"/>
      <c r="C68" s="36"/>
      <c r="D68" s="36"/>
    </row>
    <row r="69" spans="1:4">
      <c r="A69" s="36"/>
      <c r="C69" s="36"/>
      <c r="D69" s="36"/>
    </row>
  </sheetData>
  <mergeCells count="39">
    <mergeCell ref="A20:F20"/>
    <mergeCell ref="A22:F22"/>
    <mergeCell ref="A25:F25"/>
    <mergeCell ref="A26:F26"/>
    <mergeCell ref="A27:F27"/>
    <mergeCell ref="A21:F21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C6:F6"/>
    <mergeCell ref="A8:F8"/>
    <mergeCell ref="A9:F9"/>
    <mergeCell ref="A10:F10"/>
    <mergeCell ref="F12:F13"/>
    <mergeCell ref="A13:B13"/>
    <mergeCell ref="C13:D13"/>
    <mergeCell ref="C5:D5"/>
    <mergeCell ref="E5:F5"/>
    <mergeCell ref="C1:F1"/>
    <mergeCell ref="C2:F2"/>
    <mergeCell ref="C3:F3"/>
    <mergeCell ref="C4:D4"/>
    <mergeCell ref="E4:F4"/>
    <mergeCell ref="A29:F29"/>
    <mergeCell ref="A30:F30"/>
    <mergeCell ref="A31:F31"/>
    <mergeCell ref="A32:F32"/>
    <mergeCell ref="A23:F23"/>
    <mergeCell ref="A24:F24"/>
    <mergeCell ref="A28:F28"/>
  </mergeCells>
  <pageMargins left="0.7" right="0.24" top="0.32" bottom="0.28000000000000003" header="0.17" footer="0.16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5" sqref="E5"/>
    </sheetView>
  </sheetViews>
  <sheetFormatPr defaultRowHeight="15"/>
  <cols>
    <col min="1" max="1" width="5" customWidth="1"/>
    <col min="2" max="2" width="55.42578125" customWidth="1"/>
    <col min="3" max="3" width="18.5703125" customWidth="1"/>
    <col min="4" max="4" width="18.42578125" customWidth="1"/>
    <col min="257" max="257" width="5" customWidth="1"/>
    <col min="258" max="258" width="55.42578125" customWidth="1"/>
    <col min="259" max="259" width="18.5703125" customWidth="1"/>
    <col min="513" max="513" width="5" customWidth="1"/>
    <col min="514" max="514" width="55.42578125" customWidth="1"/>
    <col min="515" max="515" width="18.5703125" customWidth="1"/>
    <col min="769" max="769" width="5" customWidth="1"/>
    <col min="770" max="770" width="55.42578125" customWidth="1"/>
    <col min="771" max="771" width="18.5703125" customWidth="1"/>
    <col min="1025" max="1025" width="5" customWidth="1"/>
    <col min="1026" max="1026" width="55.42578125" customWidth="1"/>
    <col min="1027" max="1027" width="18.5703125" customWidth="1"/>
    <col min="1281" max="1281" width="5" customWidth="1"/>
    <col min="1282" max="1282" width="55.42578125" customWidth="1"/>
    <col min="1283" max="1283" width="18.5703125" customWidth="1"/>
    <col min="1537" max="1537" width="5" customWidth="1"/>
    <col min="1538" max="1538" width="55.42578125" customWidth="1"/>
    <col min="1539" max="1539" width="18.5703125" customWidth="1"/>
    <col min="1793" max="1793" width="5" customWidth="1"/>
    <col min="1794" max="1794" width="55.42578125" customWidth="1"/>
    <col min="1795" max="1795" width="18.5703125" customWidth="1"/>
    <col min="2049" max="2049" width="5" customWidth="1"/>
    <col min="2050" max="2050" width="55.42578125" customWidth="1"/>
    <col min="2051" max="2051" width="18.5703125" customWidth="1"/>
    <col min="2305" max="2305" width="5" customWidth="1"/>
    <col min="2306" max="2306" width="55.42578125" customWidth="1"/>
    <col min="2307" max="2307" width="18.5703125" customWidth="1"/>
    <col min="2561" max="2561" width="5" customWidth="1"/>
    <col min="2562" max="2562" width="55.42578125" customWidth="1"/>
    <col min="2563" max="2563" width="18.5703125" customWidth="1"/>
    <col min="2817" max="2817" width="5" customWidth="1"/>
    <col min="2818" max="2818" width="55.42578125" customWidth="1"/>
    <col min="2819" max="2819" width="18.5703125" customWidth="1"/>
    <col min="3073" max="3073" width="5" customWidth="1"/>
    <col min="3074" max="3074" width="55.42578125" customWidth="1"/>
    <col min="3075" max="3075" width="18.5703125" customWidth="1"/>
    <col min="3329" max="3329" width="5" customWidth="1"/>
    <col min="3330" max="3330" width="55.42578125" customWidth="1"/>
    <col min="3331" max="3331" width="18.5703125" customWidth="1"/>
    <col min="3585" max="3585" width="5" customWidth="1"/>
    <col min="3586" max="3586" width="55.42578125" customWidth="1"/>
    <col min="3587" max="3587" width="18.5703125" customWidth="1"/>
    <col min="3841" max="3841" width="5" customWidth="1"/>
    <col min="3842" max="3842" width="55.42578125" customWidth="1"/>
    <col min="3843" max="3843" width="18.5703125" customWidth="1"/>
    <col min="4097" max="4097" width="5" customWidth="1"/>
    <col min="4098" max="4098" width="55.42578125" customWidth="1"/>
    <col min="4099" max="4099" width="18.5703125" customWidth="1"/>
    <col min="4353" max="4353" width="5" customWidth="1"/>
    <col min="4354" max="4354" width="55.42578125" customWidth="1"/>
    <col min="4355" max="4355" width="18.5703125" customWidth="1"/>
    <col min="4609" max="4609" width="5" customWidth="1"/>
    <col min="4610" max="4610" width="55.42578125" customWidth="1"/>
    <col min="4611" max="4611" width="18.5703125" customWidth="1"/>
    <col min="4865" max="4865" width="5" customWidth="1"/>
    <col min="4866" max="4866" width="55.42578125" customWidth="1"/>
    <col min="4867" max="4867" width="18.5703125" customWidth="1"/>
    <col min="5121" max="5121" width="5" customWidth="1"/>
    <col min="5122" max="5122" width="55.42578125" customWidth="1"/>
    <col min="5123" max="5123" width="18.5703125" customWidth="1"/>
    <col min="5377" max="5377" width="5" customWidth="1"/>
    <col min="5378" max="5378" width="55.42578125" customWidth="1"/>
    <col min="5379" max="5379" width="18.5703125" customWidth="1"/>
    <col min="5633" max="5633" width="5" customWidth="1"/>
    <col min="5634" max="5634" width="55.42578125" customWidth="1"/>
    <col min="5635" max="5635" width="18.5703125" customWidth="1"/>
    <col min="5889" max="5889" width="5" customWidth="1"/>
    <col min="5890" max="5890" width="55.42578125" customWidth="1"/>
    <col min="5891" max="5891" width="18.5703125" customWidth="1"/>
    <col min="6145" max="6145" width="5" customWidth="1"/>
    <col min="6146" max="6146" width="55.42578125" customWidth="1"/>
    <col min="6147" max="6147" width="18.5703125" customWidth="1"/>
    <col min="6401" max="6401" width="5" customWidth="1"/>
    <col min="6402" max="6402" width="55.42578125" customWidth="1"/>
    <col min="6403" max="6403" width="18.5703125" customWidth="1"/>
    <col min="6657" max="6657" width="5" customWidth="1"/>
    <col min="6658" max="6658" width="55.42578125" customWidth="1"/>
    <col min="6659" max="6659" width="18.5703125" customWidth="1"/>
    <col min="6913" max="6913" width="5" customWidth="1"/>
    <col min="6914" max="6914" width="55.42578125" customWidth="1"/>
    <col min="6915" max="6915" width="18.5703125" customWidth="1"/>
    <col min="7169" max="7169" width="5" customWidth="1"/>
    <col min="7170" max="7170" width="55.42578125" customWidth="1"/>
    <col min="7171" max="7171" width="18.5703125" customWidth="1"/>
    <col min="7425" max="7425" width="5" customWidth="1"/>
    <col min="7426" max="7426" width="55.42578125" customWidth="1"/>
    <col min="7427" max="7427" width="18.5703125" customWidth="1"/>
    <col min="7681" max="7681" width="5" customWidth="1"/>
    <col min="7682" max="7682" width="55.42578125" customWidth="1"/>
    <col min="7683" max="7683" width="18.5703125" customWidth="1"/>
    <col min="7937" max="7937" width="5" customWidth="1"/>
    <col min="7938" max="7938" width="55.42578125" customWidth="1"/>
    <col min="7939" max="7939" width="18.5703125" customWidth="1"/>
    <col min="8193" max="8193" width="5" customWidth="1"/>
    <col min="8194" max="8194" width="55.42578125" customWidth="1"/>
    <col min="8195" max="8195" width="18.5703125" customWidth="1"/>
    <col min="8449" max="8449" width="5" customWidth="1"/>
    <col min="8450" max="8450" width="55.42578125" customWidth="1"/>
    <col min="8451" max="8451" width="18.5703125" customWidth="1"/>
    <col min="8705" max="8705" width="5" customWidth="1"/>
    <col min="8706" max="8706" width="55.42578125" customWidth="1"/>
    <col min="8707" max="8707" width="18.5703125" customWidth="1"/>
    <col min="8961" max="8961" width="5" customWidth="1"/>
    <col min="8962" max="8962" width="55.42578125" customWidth="1"/>
    <col min="8963" max="8963" width="18.5703125" customWidth="1"/>
    <col min="9217" max="9217" width="5" customWidth="1"/>
    <col min="9218" max="9218" width="55.42578125" customWidth="1"/>
    <col min="9219" max="9219" width="18.5703125" customWidth="1"/>
    <col min="9473" max="9473" width="5" customWidth="1"/>
    <col min="9474" max="9474" width="55.42578125" customWidth="1"/>
    <col min="9475" max="9475" width="18.5703125" customWidth="1"/>
    <col min="9729" max="9729" width="5" customWidth="1"/>
    <col min="9730" max="9730" width="55.42578125" customWidth="1"/>
    <col min="9731" max="9731" width="18.5703125" customWidth="1"/>
    <col min="9985" max="9985" width="5" customWidth="1"/>
    <col min="9986" max="9986" width="55.42578125" customWidth="1"/>
    <col min="9987" max="9987" width="18.5703125" customWidth="1"/>
    <col min="10241" max="10241" width="5" customWidth="1"/>
    <col min="10242" max="10242" width="55.42578125" customWidth="1"/>
    <col min="10243" max="10243" width="18.5703125" customWidth="1"/>
    <col min="10497" max="10497" width="5" customWidth="1"/>
    <col min="10498" max="10498" width="55.42578125" customWidth="1"/>
    <col min="10499" max="10499" width="18.5703125" customWidth="1"/>
    <col min="10753" max="10753" width="5" customWidth="1"/>
    <col min="10754" max="10754" width="55.42578125" customWidth="1"/>
    <col min="10755" max="10755" width="18.5703125" customWidth="1"/>
    <col min="11009" max="11009" width="5" customWidth="1"/>
    <col min="11010" max="11010" width="55.42578125" customWidth="1"/>
    <col min="11011" max="11011" width="18.5703125" customWidth="1"/>
    <col min="11265" max="11265" width="5" customWidth="1"/>
    <col min="11266" max="11266" width="55.42578125" customWidth="1"/>
    <col min="11267" max="11267" width="18.5703125" customWidth="1"/>
    <col min="11521" max="11521" width="5" customWidth="1"/>
    <col min="11522" max="11522" width="55.42578125" customWidth="1"/>
    <col min="11523" max="11523" width="18.5703125" customWidth="1"/>
    <col min="11777" max="11777" width="5" customWidth="1"/>
    <col min="11778" max="11778" width="55.42578125" customWidth="1"/>
    <col min="11779" max="11779" width="18.5703125" customWidth="1"/>
    <col min="12033" max="12033" width="5" customWidth="1"/>
    <col min="12034" max="12034" width="55.42578125" customWidth="1"/>
    <col min="12035" max="12035" width="18.5703125" customWidth="1"/>
    <col min="12289" max="12289" width="5" customWidth="1"/>
    <col min="12290" max="12290" width="55.42578125" customWidth="1"/>
    <col min="12291" max="12291" width="18.5703125" customWidth="1"/>
    <col min="12545" max="12545" width="5" customWidth="1"/>
    <col min="12546" max="12546" width="55.42578125" customWidth="1"/>
    <col min="12547" max="12547" width="18.5703125" customWidth="1"/>
    <col min="12801" max="12801" width="5" customWidth="1"/>
    <col min="12802" max="12802" width="55.42578125" customWidth="1"/>
    <col min="12803" max="12803" width="18.5703125" customWidth="1"/>
    <col min="13057" max="13057" width="5" customWidth="1"/>
    <col min="13058" max="13058" width="55.42578125" customWidth="1"/>
    <col min="13059" max="13059" width="18.5703125" customWidth="1"/>
    <col min="13313" max="13313" width="5" customWidth="1"/>
    <col min="13314" max="13314" width="55.42578125" customWidth="1"/>
    <col min="13315" max="13315" width="18.5703125" customWidth="1"/>
    <col min="13569" max="13569" width="5" customWidth="1"/>
    <col min="13570" max="13570" width="55.42578125" customWidth="1"/>
    <col min="13571" max="13571" width="18.5703125" customWidth="1"/>
    <col min="13825" max="13825" width="5" customWidth="1"/>
    <col min="13826" max="13826" width="55.42578125" customWidth="1"/>
    <col min="13827" max="13827" width="18.5703125" customWidth="1"/>
    <col min="14081" max="14081" width="5" customWidth="1"/>
    <col min="14082" max="14082" width="55.42578125" customWidth="1"/>
    <col min="14083" max="14083" width="18.5703125" customWidth="1"/>
    <col min="14337" max="14337" width="5" customWidth="1"/>
    <col min="14338" max="14338" width="55.42578125" customWidth="1"/>
    <col min="14339" max="14339" width="18.5703125" customWidth="1"/>
    <col min="14593" max="14593" width="5" customWidth="1"/>
    <col min="14594" max="14594" width="55.42578125" customWidth="1"/>
    <col min="14595" max="14595" width="18.5703125" customWidth="1"/>
    <col min="14849" max="14849" width="5" customWidth="1"/>
    <col min="14850" max="14850" width="55.42578125" customWidth="1"/>
    <col min="14851" max="14851" width="18.5703125" customWidth="1"/>
    <col min="15105" max="15105" width="5" customWidth="1"/>
    <col min="15106" max="15106" width="55.42578125" customWidth="1"/>
    <col min="15107" max="15107" width="18.5703125" customWidth="1"/>
    <col min="15361" max="15361" width="5" customWidth="1"/>
    <col min="15362" max="15362" width="55.42578125" customWidth="1"/>
    <col min="15363" max="15363" width="18.5703125" customWidth="1"/>
    <col min="15617" max="15617" width="5" customWidth="1"/>
    <col min="15618" max="15618" width="55.42578125" customWidth="1"/>
    <col min="15619" max="15619" width="18.5703125" customWidth="1"/>
    <col min="15873" max="15873" width="5" customWidth="1"/>
    <col min="15874" max="15874" width="55.42578125" customWidth="1"/>
    <col min="15875" max="15875" width="18.5703125" customWidth="1"/>
    <col min="16129" max="16129" width="5" customWidth="1"/>
    <col min="16130" max="16130" width="55.42578125" customWidth="1"/>
    <col min="16131" max="16131" width="18.5703125" customWidth="1"/>
  </cols>
  <sheetData>
    <row r="1" spans="1:6" ht="23.25" customHeight="1">
      <c r="A1" s="43"/>
      <c r="B1" s="44"/>
      <c r="C1" s="45" t="s">
        <v>93</v>
      </c>
      <c r="D1" s="46"/>
    </row>
    <row r="2" spans="1:6">
      <c r="D2" s="47"/>
    </row>
    <row r="3" spans="1:6" ht="15" customHeight="1">
      <c r="A3" s="211" t="s">
        <v>167</v>
      </c>
      <c r="B3" s="211"/>
      <c r="C3" s="211"/>
      <c r="D3" s="64"/>
      <c r="E3" s="64"/>
      <c r="F3" s="64"/>
    </row>
    <row r="4" spans="1:6" ht="13.35" customHeight="1">
      <c r="A4" s="64"/>
      <c r="B4" s="48"/>
      <c r="C4" s="48"/>
      <c r="D4" s="64"/>
      <c r="E4" s="64"/>
      <c r="F4" s="64"/>
    </row>
    <row r="5" spans="1:6" ht="24.6" customHeight="1">
      <c r="A5" s="49" t="s">
        <v>94</v>
      </c>
      <c r="B5" s="50" t="s">
        <v>1</v>
      </c>
      <c r="C5" s="50" t="s">
        <v>95</v>
      </c>
      <c r="D5" s="47"/>
    </row>
    <row r="6" spans="1:6">
      <c r="A6" s="51">
        <v>1</v>
      </c>
      <c r="B6" s="51">
        <v>2</v>
      </c>
      <c r="C6" s="51">
        <v>3</v>
      </c>
      <c r="D6" s="47"/>
    </row>
    <row r="7" spans="1:6" ht="15" customHeight="1">
      <c r="A7" s="207">
        <v>1</v>
      </c>
      <c r="B7" s="52" t="s">
        <v>96</v>
      </c>
      <c r="C7" s="212">
        <v>6301925.9100000001</v>
      </c>
      <c r="D7" s="53"/>
      <c r="E7" s="53"/>
    </row>
    <row r="8" spans="1:6">
      <c r="A8" s="207"/>
      <c r="B8" s="54" t="s">
        <v>97</v>
      </c>
      <c r="C8" s="212"/>
      <c r="D8" s="61"/>
    </row>
    <row r="9" spans="1:6">
      <c r="A9" s="207"/>
      <c r="B9" s="54" t="s">
        <v>98</v>
      </c>
      <c r="C9" s="141">
        <v>7336195.8300000001</v>
      </c>
      <c r="D9" s="47"/>
    </row>
    <row r="10" spans="1:6">
      <c r="A10" s="207"/>
      <c r="B10" s="55" t="s">
        <v>99</v>
      </c>
      <c r="C10" s="142">
        <v>4346695.5599999996</v>
      </c>
      <c r="D10" s="47"/>
    </row>
    <row r="11" spans="1:6">
      <c r="A11" s="207"/>
      <c r="B11" s="55" t="s">
        <v>100</v>
      </c>
      <c r="C11" s="142">
        <v>26767334.59</v>
      </c>
      <c r="D11" s="47"/>
    </row>
    <row r="12" spans="1:6">
      <c r="A12" s="207"/>
      <c r="B12" s="56" t="s">
        <v>99</v>
      </c>
      <c r="C12" s="143">
        <v>196595.26</v>
      </c>
      <c r="D12" s="47"/>
    </row>
    <row r="13" spans="1:6">
      <c r="A13" s="207">
        <v>2</v>
      </c>
      <c r="B13" s="57" t="s">
        <v>101</v>
      </c>
      <c r="C13" s="213"/>
      <c r="D13" s="47"/>
    </row>
    <row r="14" spans="1:6">
      <c r="A14" s="207"/>
      <c r="B14" s="54" t="s">
        <v>97</v>
      </c>
      <c r="C14" s="213"/>
      <c r="D14" s="62"/>
    </row>
    <row r="15" spans="1:6">
      <c r="A15" s="207"/>
      <c r="B15" s="54" t="s">
        <v>102</v>
      </c>
      <c r="C15" s="175"/>
      <c r="D15" s="47"/>
    </row>
    <row r="16" spans="1:6">
      <c r="A16" s="207"/>
      <c r="B16" s="55" t="s">
        <v>103</v>
      </c>
      <c r="C16" s="175"/>
      <c r="D16" s="47"/>
    </row>
    <row r="17" spans="1:4" ht="30">
      <c r="A17" s="207"/>
      <c r="B17" s="58" t="s">
        <v>104</v>
      </c>
      <c r="C17" s="175"/>
      <c r="D17" s="47"/>
    </row>
    <row r="18" spans="1:4">
      <c r="A18" s="207"/>
      <c r="B18" s="55" t="s">
        <v>105</v>
      </c>
      <c r="C18" s="175"/>
    </row>
    <row r="19" spans="1:4">
      <c r="A19" s="207"/>
      <c r="B19" s="55" t="s">
        <v>106</v>
      </c>
      <c r="C19" s="175"/>
    </row>
    <row r="20" spans="1:4">
      <c r="A20" s="207"/>
      <c r="B20" s="56" t="s">
        <v>107</v>
      </c>
      <c r="C20" s="175"/>
    </row>
    <row r="21" spans="1:4">
      <c r="A21" s="207">
        <v>3</v>
      </c>
      <c r="B21" s="57" t="s">
        <v>108</v>
      </c>
      <c r="C21" s="208">
        <v>284237.46000000002</v>
      </c>
    </row>
    <row r="22" spans="1:4">
      <c r="A22" s="207"/>
      <c r="B22" s="54" t="s">
        <v>97</v>
      </c>
      <c r="C22" s="208"/>
    </row>
    <row r="23" spans="1:4">
      <c r="A23" s="207"/>
      <c r="B23" s="59" t="s">
        <v>109</v>
      </c>
      <c r="C23" s="143"/>
    </row>
    <row r="24" spans="1:4">
      <c r="A24" s="207"/>
      <c r="B24" s="56" t="s">
        <v>110</v>
      </c>
      <c r="C24" s="209">
        <v>284237.46000000002</v>
      </c>
    </row>
    <row r="25" spans="1:4">
      <c r="A25" s="207"/>
      <c r="B25" s="54" t="s">
        <v>53</v>
      </c>
      <c r="C25" s="210"/>
    </row>
    <row r="26" spans="1:4">
      <c r="A26" s="207"/>
      <c r="B26" s="54" t="s">
        <v>111</v>
      </c>
      <c r="C26" s="132"/>
    </row>
  </sheetData>
  <mergeCells count="8">
    <mergeCell ref="A21:A26"/>
    <mergeCell ref="C21:C22"/>
    <mergeCell ref="C24:C25"/>
    <mergeCell ref="A3:C3"/>
    <mergeCell ref="A7:A12"/>
    <mergeCell ref="C7:C8"/>
    <mergeCell ref="A13:A20"/>
    <mergeCell ref="C13:C14"/>
  </mergeCells>
  <printOptions horizontalCentered="1"/>
  <pageMargins left="0.70866141732283472" right="0.23622047244094491" top="0.31496062992125984" bottom="0.74803149606299213" header="0.15748031496062992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topLeftCell="A19" zoomScaleSheetLayoutView="100" workbookViewId="0">
      <selection activeCell="G46" sqref="G46"/>
    </sheetView>
  </sheetViews>
  <sheetFormatPr defaultRowHeight="15"/>
  <cols>
    <col min="1" max="1" width="52.140625" style="66" customWidth="1"/>
    <col min="2" max="2" width="5.7109375" style="66" customWidth="1"/>
    <col min="3" max="3" width="8.85546875" style="66" customWidth="1"/>
    <col min="4" max="4" width="7.7109375" style="66" customWidth="1"/>
    <col min="5" max="5" width="18" style="66" customWidth="1"/>
    <col min="6" max="6" width="17.5703125" style="66" customWidth="1"/>
    <col min="7" max="7" width="16.5703125" style="66" customWidth="1"/>
    <col min="8" max="8" width="6.42578125" style="66" customWidth="1"/>
    <col min="9" max="9" width="14.42578125" style="66" customWidth="1"/>
    <col min="10" max="10" width="5.5703125" style="66" customWidth="1"/>
    <col min="11" max="11" width="9.140625" style="67"/>
    <col min="12" max="12" width="9.85546875" style="67" bestFit="1" customWidth="1"/>
    <col min="13" max="13" width="10.42578125" style="66" bestFit="1" customWidth="1"/>
    <col min="14" max="254" width="9.140625" style="66"/>
    <col min="255" max="255" width="24.7109375" style="66" customWidth="1"/>
    <col min="256" max="256" width="14.5703125" style="66" customWidth="1"/>
    <col min="257" max="258" width="17.140625" style="66" customWidth="1"/>
    <col min="259" max="259" width="16" style="66" customWidth="1"/>
    <col min="260" max="260" width="19.140625" style="66" customWidth="1"/>
    <col min="261" max="262" width="17.28515625" style="66" customWidth="1"/>
    <col min="263" max="263" width="14.28515625" style="66" customWidth="1"/>
    <col min="264" max="264" width="13.140625" style="66" customWidth="1"/>
    <col min="265" max="510" width="9.140625" style="66"/>
    <col min="511" max="511" width="24.7109375" style="66" customWidth="1"/>
    <col min="512" max="512" width="14.5703125" style="66" customWidth="1"/>
    <col min="513" max="514" width="17.140625" style="66" customWidth="1"/>
    <col min="515" max="515" width="16" style="66" customWidth="1"/>
    <col min="516" max="516" width="19.140625" style="66" customWidth="1"/>
    <col min="517" max="518" width="17.28515625" style="66" customWidth="1"/>
    <col min="519" max="519" width="14.28515625" style="66" customWidth="1"/>
    <col min="520" max="520" width="13.140625" style="66" customWidth="1"/>
    <col min="521" max="766" width="9.140625" style="66"/>
    <col min="767" max="767" width="24.7109375" style="66" customWidth="1"/>
    <col min="768" max="768" width="14.5703125" style="66" customWidth="1"/>
    <col min="769" max="770" width="17.140625" style="66" customWidth="1"/>
    <col min="771" max="771" width="16" style="66" customWidth="1"/>
    <col min="772" max="772" width="19.140625" style="66" customWidth="1"/>
    <col min="773" max="774" width="17.28515625" style="66" customWidth="1"/>
    <col min="775" max="775" width="14.28515625" style="66" customWidth="1"/>
    <col min="776" max="776" width="13.140625" style="66" customWidth="1"/>
    <col min="777" max="1022" width="9.140625" style="66"/>
    <col min="1023" max="1023" width="24.7109375" style="66" customWidth="1"/>
    <col min="1024" max="1024" width="14.5703125" style="66" customWidth="1"/>
    <col min="1025" max="1026" width="17.140625" style="66" customWidth="1"/>
    <col min="1027" max="1027" width="16" style="66" customWidth="1"/>
    <col min="1028" max="1028" width="19.140625" style="66" customWidth="1"/>
    <col min="1029" max="1030" width="17.28515625" style="66" customWidth="1"/>
    <col min="1031" max="1031" width="14.28515625" style="66" customWidth="1"/>
    <col min="1032" max="1032" width="13.140625" style="66" customWidth="1"/>
    <col min="1033" max="1278" width="9.140625" style="66"/>
    <col min="1279" max="1279" width="24.7109375" style="66" customWidth="1"/>
    <col min="1280" max="1280" width="14.5703125" style="66" customWidth="1"/>
    <col min="1281" max="1282" width="17.140625" style="66" customWidth="1"/>
    <col min="1283" max="1283" width="16" style="66" customWidth="1"/>
    <col min="1284" max="1284" width="19.140625" style="66" customWidth="1"/>
    <col min="1285" max="1286" width="17.28515625" style="66" customWidth="1"/>
    <col min="1287" max="1287" width="14.28515625" style="66" customWidth="1"/>
    <col min="1288" max="1288" width="13.140625" style="66" customWidth="1"/>
    <col min="1289" max="1534" width="9.140625" style="66"/>
    <col min="1535" max="1535" width="24.7109375" style="66" customWidth="1"/>
    <col min="1536" max="1536" width="14.5703125" style="66" customWidth="1"/>
    <col min="1537" max="1538" width="17.140625" style="66" customWidth="1"/>
    <col min="1539" max="1539" width="16" style="66" customWidth="1"/>
    <col min="1540" max="1540" width="19.140625" style="66" customWidth="1"/>
    <col min="1541" max="1542" width="17.28515625" style="66" customWidth="1"/>
    <col min="1543" max="1543" width="14.28515625" style="66" customWidth="1"/>
    <col min="1544" max="1544" width="13.140625" style="66" customWidth="1"/>
    <col min="1545" max="1790" width="9.140625" style="66"/>
    <col min="1791" max="1791" width="24.7109375" style="66" customWidth="1"/>
    <col min="1792" max="1792" width="14.5703125" style="66" customWidth="1"/>
    <col min="1793" max="1794" width="17.140625" style="66" customWidth="1"/>
    <col min="1795" max="1795" width="16" style="66" customWidth="1"/>
    <col min="1796" max="1796" width="19.140625" style="66" customWidth="1"/>
    <col min="1797" max="1798" width="17.28515625" style="66" customWidth="1"/>
    <col min="1799" max="1799" width="14.28515625" style="66" customWidth="1"/>
    <col min="1800" max="1800" width="13.140625" style="66" customWidth="1"/>
    <col min="1801" max="2046" width="9.140625" style="66"/>
    <col min="2047" max="2047" width="24.7109375" style="66" customWidth="1"/>
    <col min="2048" max="2048" width="14.5703125" style="66" customWidth="1"/>
    <col min="2049" max="2050" width="17.140625" style="66" customWidth="1"/>
    <col min="2051" max="2051" width="16" style="66" customWidth="1"/>
    <col min="2052" max="2052" width="19.140625" style="66" customWidth="1"/>
    <col min="2053" max="2054" width="17.28515625" style="66" customWidth="1"/>
    <col min="2055" max="2055" width="14.28515625" style="66" customWidth="1"/>
    <col min="2056" max="2056" width="13.140625" style="66" customWidth="1"/>
    <col min="2057" max="2302" width="9.140625" style="66"/>
    <col min="2303" max="2303" width="24.7109375" style="66" customWidth="1"/>
    <col min="2304" max="2304" width="14.5703125" style="66" customWidth="1"/>
    <col min="2305" max="2306" width="17.140625" style="66" customWidth="1"/>
    <col min="2307" max="2307" width="16" style="66" customWidth="1"/>
    <col min="2308" max="2308" width="19.140625" style="66" customWidth="1"/>
    <col min="2309" max="2310" width="17.28515625" style="66" customWidth="1"/>
    <col min="2311" max="2311" width="14.28515625" style="66" customWidth="1"/>
    <col min="2312" max="2312" width="13.140625" style="66" customWidth="1"/>
    <col min="2313" max="2558" width="9.140625" style="66"/>
    <col min="2559" max="2559" width="24.7109375" style="66" customWidth="1"/>
    <col min="2560" max="2560" width="14.5703125" style="66" customWidth="1"/>
    <col min="2561" max="2562" width="17.140625" style="66" customWidth="1"/>
    <col min="2563" max="2563" width="16" style="66" customWidth="1"/>
    <col min="2564" max="2564" width="19.140625" style="66" customWidth="1"/>
    <col min="2565" max="2566" width="17.28515625" style="66" customWidth="1"/>
    <col min="2567" max="2567" width="14.28515625" style="66" customWidth="1"/>
    <col min="2568" max="2568" width="13.140625" style="66" customWidth="1"/>
    <col min="2569" max="2814" width="9.140625" style="66"/>
    <col min="2815" max="2815" width="24.7109375" style="66" customWidth="1"/>
    <col min="2816" max="2816" width="14.5703125" style="66" customWidth="1"/>
    <col min="2817" max="2818" width="17.140625" style="66" customWidth="1"/>
    <col min="2819" max="2819" width="16" style="66" customWidth="1"/>
    <col min="2820" max="2820" width="19.140625" style="66" customWidth="1"/>
    <col min="2821" max="2822" width="17.28515625" style="66" customWidth="1"/>
    <col min="2823" max="2823" width="14.28515625" style="66" customWidth="1"/>
    <col min="2824" max="2824" width="13.140625" style="66" customWidth="1"/>
    <col min="2825" max="3070" width="9.140625" style="66"/>
    <col min="3071" max="3071" width="24.7109375" style="66" customWidth="1"/>
    <col min="3072" max="3072" width="14.5703125" style="66" customWidth="1"/>
    <col min="3073" max="3074" width="17.140625" style="66" customWidth="1"/>
    <col min="3075" max="3075" width="16" style="66" customWidth="1"/>
    <col min="3076" max="3076" width="19.140625" style="66" customWidth="1"/>
    <col min="3077" max="3078" width="17.28515625" style="66" customWidth="1"/>
    <col min="3079" max="3079" width="14.28515625" style="66" customWidth="1"/>
    <col min="3080" max="3080" width="13.140625" style="66" customWidth="1"/>
    <col min="3081" max="3326" width="9.140625" style="66"/>
    <col min="3327" max="3327" width="24.7109375" style="66" customWidth="1"/>
    <col min="3328" max="3328" width="14.5703125" style="66" customWidth="1"/>
    <col min="3329" max="3330" width="17.140625" style="66" customWidth="1"/>
    <col min="3331" max="3331" width="16" style="66" customWidth="1"/>
    <col min="3332" max="3332" width="19.140625" style="66" customWidth="1"/>
    <col min="3333" max="3334" width="17.28515625" style="66" customWidth="1"/>
    <col min="3335" max="3335" width="14.28515625" style="66" customWidth="1"/>
    <col min="3336" max="3336" width="13.140625" style="66" customWidth="1"/>
    <col min="3337" max="3582" width="9.140625" style="66"/>
    <col min="3583" max="3583" width="24.7109375" style="66" customWidth="1"/>
    <col min="3584" max="3584" width="14.5703125" style="66" customWidth="1"/>
    <col min="3585" max="3586" width="17.140625" style="66" customWidth="1"/>
    <col min="3587" max="3587" width="16" style="66" customWidth="1"/>
    <col min="3588" max="3588" width="19.140625" style="66" customWidth="1"/>
    <col min="3589" max="3590" width="17.28515625" style="66" customWidth="1"/>
    <col min="3591" max="3591" width="14.28515625" style="66" customWidth="1"/>
    <col min="3592" max="3592" width="13.140625" style="66" customWidth="1"/>
    <col min="3593" max="3838" width="9.140625" style="66"/>
    <col min="3839" max="3839" width="24.7109375" style="66" customWidth="1"/>
    <col min="3840" max="3840" width="14.5703125" style="66" customWidth="1"/>
    <col min="3841" max="3842" width="17.140625" style="66" customWidth="1"/>
    <col min="3843" max="3843" width="16" style="66" customWidth="1"/>
    <col min="3844" max="3844" width="19.140625" style="66" customWidth="1"/>
    <col min="3845" max="3846" width="17.28515625" style="66" customWidth="1"/>
    <col min="3847" max="3847" width="14.28515625" style="66" customWidth="1"/>
    <col min="3848" max="3848" width="13.140625" style="66" customWidth="1"/>
    <col min="3849" max="4094" width="9.140625" style="66"/>
    <col min="4095" max="4095" width="24.7109375" style="66" customWidth="1"/>
    <col min="4096" max="4096" width="14.5703125" style="66" customWidth="1"/>
    <col min="4097" max="4098" width="17.140625" style="66" customWidth="1"/>
    <col min="4099" max="4099" width="16" style="66" customWidth="1"/>
    <col min="4100" max="4100" width="19.140625" style="66" customWidth="1"/>
    <col min="4101" max="4102" width="17.28515625" style="66" customWidth="1"/>
    <col min="4103" max="4103" width="14.28515625" style="66" customWidth="1"/>
    <col min="4104" max="4104" width="13.140625" style="66" customWidth="1"/>
    <col min="4105" max="4350" width="9.140625" style="66"/>
    <col min="4351" max="4351" width="24.7109375" style="66" customWidth="1"/>
    <col min="4352" max="4352" width="14.5703125" style="66" customWidth="1"/>
    <col min="4353" max="4354" width="17.140625" style="66" customWidth="1"/>
    <col min="4355" max="4355" width="16" style="66" customWidth="1"/>
    <col min="4356" max="4356" width="19.140625" style="66" customWidth="1"/>
    <col min="4357" max="4358" width="17.28515625" style="66" customWidth="1"/>
    <col min="4359" max="4359" width="14.28515625" style="66" customWidth="1"/>
    <col min="4360" max="4360" width="13.140625" style="66" customWidth="1"/>
    <col min="4361" max="4606" width="9.140625" style="66"/>
    <col min="4607" max="4607" width="24.7109375" style="66" customWidth="1"/>
    <col min="4608" max="4608" width="14.5703125" style="66" customWidth="1"/>
    <col min="4609" max="4610" width="17.140625" style="66" customWidth="1"/>
    <col min="4611" max="4611" width="16" style="66" customWidth="1"/>
    <col min="4612" max="4612" width="19.140625" style="66" customWidth="1"/>
    <col min="4613" max="4614" width="17.28515625" style="66" customWidth="1"/>
    <col min="4615" max="4615" width="14.28515625" style="66" customWidth="1"/>
    <col min="4616" max="4616" width="13.140625" style="66" customWidth="1"/>
    <col min="4617" max="4862" width="9.140625" style="66"/>
    <col min="4863" max="4863" width="24.7109375" style="66" customWidth="1"/>
    <col min="4864" max="4864" width="14.5703125" style="66" customWidth="1"/>
    <col min="4865" max="4866" width="17.140625" style="66" customWidth="1"/>
    <col min="4867" max="4867" width="16" style="66" customWidth="1"/>
    <col min="4868" max="4868" width="19.140625" style="66" customWidth="1"/>
    <col min="4869" max="4870" width="17.28515625" style="66" customWidth="1"/>
    <col min="4871" max="4871" width="14.28515625" style="66" customWidth="1"/>
    <col min="4872" max="4872" width="13.140625" style="66" customWidth="1"/>
    <col min="4873" max="5118" width="9.140625" style="66"/>
    <col min="5119" max="5119" width="24.7109375" style="66" customWidth="1"/>
    <col min="5120" max="5120" width="14.5703125" style="66" customWidth="1"/>
    <col min="5121" max="5122" width="17.140625" style="66" customWidth="1"/>
    <col min="5123" max="5123" width="16" style="66" customWidth="1"/>
    <col min="5124" max="5124" width="19.140625" style="66" customWidth="1"/>
    <col min="5125" max="5126" width="17.28515625" style="66" customWidth="1"/>
    <col min="5127" max="5127" width="14.28515625" style="66" customWidth="1"/>
    <col min="5128" max="5128" width="13.140625" style="66" customWidth="1"/>
    <col min="5129" max="5374" width="9.140625" style="66"/>
    <col min="5375" max="5375" width="24.7109375" style="66" customWidth="1"/>
    <col min="5376" max="5376" width="14.5703125" style="66" customWidth="1"/>
    <col min="5377" max="5378" width="17.140625" style="66" customWidth="1"/>
    <col min="5379" max="5379" width="16" style="66" customWidth="1"/>
    <col min="5380" max="5380" width="19.140625" style="66" customWidth="1"/>
    <col min="5381" max="5382" width="17.28515625" style="66" customWidth="1"/>
    <col min="5383" max="5383" width="14.28515625" style="66" customWidth="1"/>
    <col min="5384" max="5384" width="13.140625" style="66" customWidth="1"/>
    <col min="5385" max="5630" width="9.140625" style="66"/>
    <col min="5631" max="5631" width="24.7109375" style="66" customWidth="1"/>
    <col min="5632" max="5632" width="14.5703125" style="66" customWidth="1"/>
    <col min="5633" max="5634" width="17.140625" style="66" customWidth="1"/>
    <col min="5635" max="5635" width="16" style="66" customWidth="1"/>
    <col min="5636" max="5636" width="19.140625" style="66" customWidth="1"/>
    <col min="5637" max="5638" width="17.28515625" style="66" customWidth="1"/>
    <col min="5639" max="5639" width="14.28515625" style="66" customWidth="1"/>
    <col min="5640" max="5640" width="13.140625" style="66" customWidth="1"/>
    <col min="5641" max="5886" width="9.140625" style="66"/>
    <col min="5887" max="5887" width="24.7109375" style="66" customWidth="1"/>
    <col min="5888" max="5888" width="14.5703125" style="66" customWidth="1"/>
    <col min="5889" max="5890" width="17.140625" style="66" customWidth="1"/>
    <col min="5891" max="5891" width="16" style="66" customWidth="1"/>
    <col min="5892" max="5892" width="19.140625" style="66" customWidth="1"/>
    <col min="5893" max="5894" width="17.28515625" style="66" customWidth="1"/>
    <col min="5895" max="5895" width="14.28515625" style="66" customWidth="1"/>
    <col min="5896" max="5896" width="13.140625" style="66" customWidth="1"/>
    <col min="5897" max="6142" width="9.140625" style="66"/>
    <col min="6143" max="6143" width="24.7109375" style="66" customWidth="1"/>
    <col min="6144" max="6144" width="14.5703125" style="66" customWidth="1"/>
    <col min="6145" max="6146" width="17.140625" style="66" customWidth="1"/>
    <col min="6147" max="6147" width="16" style="66" customWidth="1"/>
    <col min="6148" max="6148" width="19.140625" style="66" customWidth="1"/>
    <col min="6149" max="6150" width="17.28515625" style="66" customWidth="1"/>
    <col min="6151" max="6151" width="14.28515625" style="66" customWidth="1"/>
    <col min="6152" max="6152" width="13.140625" style="66" customWidth="1"/>
    <col min="6153" max="6398" width="9.140625" style="66"/>
    <col min="6399" max="6399" width="24.7109375" style="66" customWidth="1"/>
    <col min="6400" max="6400" width="14.5703125" style="66" customWidth="1"/>
    <col min="6401" max="6402" width="17.140625" style="66" customWidth="1"/>
    <col min="6403" max="6403" width="16" style="66" customWidth="1"/>
    <col min="6404" max="6404" width="19.140625" style="66" customWidth="1"/>
    <col min="6405" max="6406" width="17.28515625" style="66" customWidth="1"/>
    <col min="6407" max="6407" width="14.28515625" style="66" customWidth="1"/>
    <col min="6408" max="6408" width="13.140625" style="66" customWidth="1"/>
    <col min="6409" max="6654" width="9.140625" style="66"/>
    <col min="6655" max="6655" width="24.7109375" style="66" customWidth="1"/>
    <col min="6656" max="6656" width="14.5703125" style="66" customWidth="1"/>
    <col min="6657" max="6658" width="17.140625" style="66" customWidth="1"/>
    <col min="6659" max="6659" width="16" style="66" customWidth="1"/>
    <col min="6660" max="6660" width="19.140625" style="66" customWidth="1"/>
    <col min="6661" max="6662" width="17.28515625" style="66" customWidth="1"/>
    <col min="6663" max="6663" width="14.28515625" style="66" customWidth="1"/>
    <col min="6664" max="6664" width="13.140625" style="66" customWidth="1"/>
    <col min="6665" max="6910" width="9.140625" style="66"/>
    <col min="6911" max="6911" width="24.7109375" style="66" customWidth="1"/>
    <col min="6912" max="6912" width="14.5703125" style="66" customWidth="1"/>
    <col min="6913" max="6914" width="17.140625" style="66" customWidth="1"/>
    <col min="6915" max="6915" width="16" style="66" customWidth="1"/>
    <col min="6916" max="6916" width="19.140625" style="66" customWidth="1"/>
    <col min="6917" max="6918" width="17.28515625" style="66" customWidth="1"/>
    <col min="6919" max="6919" width="14.28515625" style="66" customWidth="1"/>
    <col min="6920" max="6920" width="13.140625" style="66" customWidth="1"/>
    <col min="6921" max="7166" width="9.140625" style="66"/>
    <col min="7167" max="7167" width="24.7109375" style="66" customWidth="1"/>
    <col min="7168" max="7168" width="14.5703125" style="66" customWidth="1"/>
    <col min="7169" max="7170" width="17.140625" style="66" customWidth="1"/>
    <col min="7171" max="7171" width="16" style="66" customWidth="1"/>
    <col min="7172" max="7172" width="19.140625" style="66" customWidth="1"/>
    <col min="7173" max="7174" width="17.28515625" style="66" customWidth="1"/>
    <col min="7175" max="7175" width="14.28515625" style="66" customWidth="1"/>
    <col min="7176" max="7176" width="13.140625" style="66" customWidth="1"/>
    <col min="7177" max="7422" width="9.140625" style="66"/>
    <col min="7423" max="7423" width="24.7109375" style="66" customWidth="1"/>
    <col min="7424" max="7424" width="14.5703125" style="66" customWidth="1"/>
    <col min="7425" max="7426" width="17.140625" style="66" customWidth="1"/>
    <col min="7427" max="7427" width="16" style="66" customWidth="1"/>
    <col min="7428" max="7428" width="19.140625" style="66" customWidth="1"/>
    <col min="7429" max="7430" width="17.28515625" style="66" customWidth="1"/>
    <col min="7431" max="7431" width="14.28515625" style="66" customWidth="1"/>
    <col min="7432" max="7432" width="13.140625" style="66" customWidth="1"/>
    <col min="7433" max="7678" width="9.140625" style="66"/>
    <col min="7679" max="7679" width="24.7109375" style="66" customWidth="1"/>
    <col min="7680" max="7680" width="14.5703125" style="66" customWidth="1"/>
    <col min="7681" max="7682" width="17.140625" style="66" customWidth="1"/>
    <col min="7683" max="7683" width="16" style="66" customWidth="1"/>
    <col min="7684" max="7684" width="19.140625" style="66" customWidth="1"/>
    <col min="7685" max="7686" width="17.28515625" style="66" customWidth="1"/>
    <col min="7687" max="7687" width="14.28515625" style="66" customWidth="1"/>
    <col min="7688" max="7688" width="13.140625" style="66" customWidth="1"/>
    <col min="7689" max="7934" width="9.140625" style="66"/>
    <col min="7935" max="7935" width="24.7109375" style="66" customWidth="1"/>
    <col min="7936" max="7936" width="14.5703125" style="66" customWidth="1"/>
    <col min="7937" max="7938" width="17.140625" style="66" customWidth="1"/>
    <col min="7939" max="7939" width="16" style="66" customWidth="1"/>
    <col min="7940" max="7940" width="19.140625" style="66" customWidth="1"/>
    <col min="7941" max="7942" width="17.28515625" style="66" customWidth="1"/>
    <col min="7943" max="7943" width="14.28515625" style="66" customWidth="1"/>
    <col min="7944" max="7944" width="13.140625" style="66" customWidth="1"/>
    <col min="7945" max="8190" width="9.140625" style="66"/>
    <col min="8191" max="8191" width="24.7109375" style="66" customWidth="1"/>
    <col min="8192" max="8192" width="14.5703125" style="66" customWidth="1"/>
    <col min="8193" max="8194" width="17.140625" style="66" customWidth="1"/>
    <col min="8195" max="8195" width="16" style="66" customWidth="1"/>
    <col min="8196" max="8196" width="19.140625" style="66" customWidth="1"/>
    <col min="8197" max="8198" width="17.28515625" style="66" customWidth="1"/>
    <col min="8199" max="8199" width="14.28515625" style="66" customWidth="1"/>
    <col min="8200" max="8200" width="13.140625" style="66" customWidth="1"/>
    <col min="8201" max="8446" width="9.140625" style="66"/>
    <col min="8447" max="8447" width="24.7109375" style="66" customWidth="1"/>
    <col min="8448" max="8448" width="14.5703125" style="66" customWidth="1"/>
    <col min="8449" max="8450" width="17.140625" style="66" customWidth="1"/>
    <col min="8451" max="8451" width="16" style="66" customWidth="1"/>
    <col min="8452" max="8452" width="19.140625" style="66" customWidth="1"/>
    <col min="8453" max="8454" width="17.28515625" style="66" customWidth="1"/>
    <col min="8455" max="8455" width="14.28515625" style="66" customWidth="1"/>
    <col min="8456" max="8456" width="13.140625" style="66" customWidth="1"/>
    <col min="8457" max="8702" width="9.140625" style="66"/>
    <col min="8703" max="8703" width="24.7109375" style="66" customWidth="1"/>
    <col min="8704" max="8704" width="14.5703125" style="66" customWidth="1"/>
    <col min="8705" max="8706" width="17.140625" style="66" customWidth="1"/>
    <col min="8707" max="8707" width="16" style="66" customWidth="1"/>
    <col min="8708" max="8708" width="19.140625" style="66" customWidth="1"/>
    <col min="8709" max="8710" width="17.28515625" style="66" customWidth="1"/>
    <col min="8711" max="8711" width="14.28515625" style="66" customWidth="1"/>
    <col min="8712" max="8712" width="13.140625" style="66" customWidth="1"/>
    <col min="8713" max="8958" width="9.140625" style="66"/>
    <col min="8959" max="8959" width="24.7109375" style="66" customWidth="1"/>
    <col min="8960" max="8960" width="14.5703125" style="66" customWidth="1"/>
    <col min="8961" max="8962" width="17.140625" style="66" customWidth="1"/>
    <col min="8963" max="8963" width="16" style="66" customWidth="1"/>
    <col min="8964" max="8964" width="19.140625" style="66" customWidth="1"/>
    <col min="8965" max="8966" width="17.28515625" style="66" customWidth="1"/>
    <col min="8967" max="8967" width="14.28515625" style="66" customWidth="1"/>
    <col min="8968" max="8968" width="13.140625" style="66" customWidth="1"/>
    <col min="8969" max="9214" width="9.140625" style="66"/>
    <col min="9215" max="9215" width="24.7109375" style="66" customWidth="1"/>
    <col min="9216" max="9216" width="14.5703125" style="66" customWidth="1"/>
    <col min="9217" max="9218" width="17.140625" style="66" customWidth="1"/>
    <col min="9219" max="9219" width="16" style="66" customWidth="1"/>
    <col min="9220" max="9220" width="19.140625" style="66" customWidth="1"/>
    <col min="9221" max="9222" width="17.28515625" style="66" customWidth="1"/>
    <col min="9223" max="9223" width="14.28515625" style="66" customWidth="1"/>
    <col min="9224" max="9224" width="13.140625" style="66" customWidth="1"/>
    <col min="9225" max="9470" width="9.140625" style="66"/>
    <col min="9471" max="9471" width="24.7109375" style="66" customWidth="1"/>
    <col min="9472" max="9472" width="14.5703125" style="66" customWidth="1"/>
    <col min="9473" max="9474" width="17.140625" style="66" customWidth="1"/>
    <col min="9475" max="9475" width="16" style="66" customWidth="1"/>
    <col min="9476" max="9476" width="19.140625" style="66" customWidth="1"/>
    <col min="9477" max="9478" width="17.28515625" style="66" customWidth="1"/>
    <col min="9479" max="9479" width="14.28515625" style="66" customWidth="1"/>
    <col min="9480" max="9480" width="13.140625" style="66" customWidth="1"/>
    <col min="9481" max="9726" width="9.140625" style="66"/>
    <col min="9727" max="9727" width="24.7109375" style="66" customWidth="1"/>
    <col min="9728" max="9728" width="14.5703125" style="66" customWidth="1"/>
    <col min="9729" max="9730" width="17.140625" style="66" customWidth="1"/>
    <col min="9731" max="9731" width="16" style="66" customWidth="1"/>
    <col min="9732" max="9732" width="19.140625" style="66" customWidth="1"/>
    <col min="9733" max="9734" width="17.28515625" style="66" customWidth="1"/>
    <col min="9735" max="9735" width="14.28515625" style="66" customWidth="1"/>
    <col min="9736" max="9736" width="13.140625" style="66" customWidth="1"/>
    <col min="9737" max="9982" width="9.140625" style="66"/>
    <col min="9983" max="9983" width="24.7109375" style="66" customWidth="1"/>
    <col min="9984" max="9984" width="14.5703125" style="66" customWidth="1"/>
    <col min="9985" max="9986" width="17.140625" style="66" customWidth="1"/>
    <col min="9987" max="9987" width="16" style="66" customWidth="1"/>
    <col min="9988" max="9988" width="19.140625" style="66" customWidth="1"/>
    <col min="9989" max="9990" width="17.28515625" style="66" customWidth="1"/>
    <col min="9991" max="9991" width="14.28515625" style="66" customWidth="1"/>
    <col min="9992" max="9992" width="13.140625" style="66" customWidth="1"/>
    <col min="9993" max="10238" width="9.140625" style="66"/>
    <col min="10239" max="10239" width="24.7109375" style="66" customWidth="1"/>
    <col min="10240" max="10240" width="14.5703125" style="66" customWidth="1"/>
    <col min="10241" max="10242" width="17.140625" style="66" customWidth="1"/>
    <col min="10243" max="10243" width="16" style="66" customWidth="1"/>
    <col min="10244" max="10244" width="19.140625" style="66" customWidth="1"/>
    <col min="10245" max="10246" width="17.28515625" style="66" customWidth="1"/>
    <col min="10247" max="10247" width="14.28515625" style="66" customWidth="1"/>
    <col min="10248" max="10248" width="13.140625" style="66" customWidth="1"/>
    <col min="10249" max="10494" width="9.140625" style="66"/>
    <col min="10495" max="10495" width="24.7109375" style="66" customWidth="1"/>
    <col min="10496" max="10496" width="14.5703125" style="66" customWidth="1"/>
    <col min="10497" max="10498" width="17.140625" style="66" customWidth="1"/>
    <col min="10499" max="10499" width="16" style="66" customWidth="1"/>
    <col min="10500" max="10500" width="19.140625" style="66" customWidth="1"/>
    <col min="10501" max="10502" width="17.28515625" style="66" customWidth="1"/>
    <col min="10503" max="10503" width="14.28515625" style="66" customWidth="1"/>
    <col min="10504" max="10504" width="13.140625" style="66" customWidth="1"/>
    <col min="10505" max="10750" width="9.140625" style="66"/>
    <col min="10751" max="10751" width="24.7109375" style="66" customWidth="1"/>
    <col min="10752" max="10752" width="14.5703125" style="66" customWidth="1"/>
    <col min="10753" max="10754" width="17.140625" style="66" customWidth="1"/>
    <col min="10755" max="10755" width="16" style="66" customWidth="1"/>
    <col min="10756" max="10756" width="19.140625" style="66" customWidth="1"/>
    <col min="10757" max="10758" width="17.28515625" style="66" customWidth="1"/>
    <col min="10759" max="10759" width="14.28515625" style="66" customWidth="1"/>
    <col min="10760" max="10760" width="13.140625" style="66" customWidth="1"/>
    <col min="10761" max="11006" width="9.140625" style="66"/>
    <col min="11007" max="11007" width="24.7109375" style="66" customWidth="1"/>
    <col min="11008" max="11008" width="14.5703125" style="66" customWidth="1"/>
    <col min="11009" max="11010" width="17.140625" style="66" customWidth="1"/>
    <col min="11011" max="11011" width="16" style="66" customWidth="1"/>
    <col min="11012" max="11012" width="19.140625" style="66" customWidth="1"/>
    <col min="11013" max="11014" width="17.28515625" style="66" customWidth="1"/>
    <col min="11015" max="11015" width="14.28515625" style="66" customWidth="1"/>
    <col min="11016" max="11016" width="13.140625" style="66" customWidth="1"/>
    <col min="11017" max="11262" width="9.140625" style="66"/>
    <col min="11263" max="11263" width="24.7109375" style="66" customWidth="1"/>
    <col min="11264" max="11264" width="14.5703125" style="66" customWidth="1"/>
    <col min="11265" max="11266" width="17.140625" style="66" customWidth="1"/>
    <col min="11267" max="11267" width="16" style="66" customWidth="1"/>
    <col min="11268" max="11268" width="19.140625" style="66" customWidth="1"/>
    <col min="11269" max="11270" width="17.28515625" style="66" customWidth="1"/>
    <col min="11271" max="11271" width="14.28515625" style="66" customWidth="1"/>
    <col min="11272" max="11272" width="13.140625" style="66" customWidth="1"/>
    <col min="11273" max="11518" width="9.140625" style="66"/>
    <col min="11519" max="11519" width="24.7109375" style="66" customWidth="1"/>
    <col min="11520" max="11520" width="14.5703125" style="66" customWidth="1"/>
    <col min="11521" max="11522" width="17.140625" style="66" customWidth="1"/>
    <col min="11523" max="11523" width="16" style="66" customWidth="1"/>
    <col min="11524" max="11524" width="19.140625" style="66" customWidth="1"/>
    <col min="11525" max="11526" width="17.28515625" style="66" customWidth="1"/>
    <col min="11527" max="11527" width="14.28515625" style="66" customWidth="1"/>
    <col min="11528" max="11528" width="13.140625" style="66" customWidth="1"/>
    <col min="11529" max="11774" width="9.140625" style="66"/>
    <col min="11775" max="11775" width="24.7109375" style="66" customWidth="1"/>
    <col min="11776" max="11776" width="14.5703125" style="66" customWidth="1"/>
    <col min="11777" max="11778" width="17.140625" style="66" customWidth="1"/>
    <col min="11779" max="11779" width="16" style="66" customWidth="1"/>
    <col min="11780" max="11780" width="19.140625" style="66" customWidth="1"/>
    <col min="11781" max="11782" width="17.28515625" style="66" customWidth="1"/>
    <col min="11783" max="11783" width="14.28515625" style="66" customWidth="1"/>
    <col min="11784" max="11784" width="13.140625" style="66" customWidth="1"/>
    <col min="11785" max="12030" width="9.140625" style="66"/>
    <col min="12031" max="12031" width="24.7109375" style="66" customWidth="1"/>
    <col min="12032" max="12032" width="14.5703125" style="66" customWidth="1"/>
    <col min="12033" max="12034" width="17.140625" style="66" customWidth="1"/>
    <col min="12035" max="12035" width="16" style="66" customWidth="1"/>
    <col min="12036" max="12036" width="19.140625" style="66" customWidth="1"/>
    <col min="12037" max="12038" width="17.28515625" style="66" customWidth="1"/>
    <col min="12039" max="12039" width="14.28515625" style="66" customWidth="1"/>
    <col min="12040" max="12040" width="13.140625" style="66" customWidth="1"/>
    <col min="12041" max="12286" width="9.140625" style="66"/>
    <col min="12287" max="12287" width="24.7109375" style="66" customWidth="1"/>
    <col min="12288" max="12288" width="14.5703125" style="66" customWidth="1"/>
    <col min="12289" max="12290" width="17.140625" style="66" customWidth="1"/>
    <col min="12291" max="12291" width="16" style="66" customWidth="1"/>
    <col min="12292" max="12292" width="19.140625" style="66" customWidth="1"/>
    <col min="12293" max="12294" width="17.28515625" style="66" customWidth="1"/>
    <col min="12295" max="12295" width="14.28515625" style="66" customWidth="1"/>
    <col min="12296" max="12296" width="13.140625" style="66" customWidth="1"/>
    <col min="12297" max="12542" width="9.140625" style="66"/>
    <col min="12543" max="12543" width="24.7109375" style="66" customWidth="1"/>
    <col min="12544" max="12544" width="14.5703125" style="66" customWidth="1"/>
    <col min="12545" max="12546" width="17.140625" style="66" customWidth="1"/>
    <col min="12547" max="12547" width="16" style="66" customWidth="1"/>
    <col min="12548" max="12548" width="19.140625" style="66" customWidth="1"/>
    <col min="12549" max="12550" width="17.28515625" style="66" customWidth="1"/>
    <col min="12551" max="12551" width="14.28515625" style="66" customWidth="1"/>
    <col min="12552" max="12552" width="13.140625" style="66" customWidth="1"/>
    <col min="12553" max="12798" width="9.140625" style="66"/>
    <col min="12799" max="12799" width="24.7109375" style="66" customWidth="1"/>
    <col min="12800" max="12800" width="14.5703125" style="66" customWidth="1"/>
    <col min="12801" max="12802" width="17.140625" style="66" customWidth="1"/>
    <col min="12803" max="12803" width="16" style="66" customWidth="1"/>
    <col min="12804" max="12804" width="19.140625" style="66" customWidth="1"/>
    <col min="12805" max="12806" width="17.28515625" style="66" customWidth="1"/>
    <col min="12807" max="12807" width="14.28515625" style="66" customWidth="1"/>
    <col min="12808" max="12808" width="13.140625" style="66" customWidth="1"/>
    <col min="12809" max="13054" width="9.140625" style="66"/>
    <col min="13055" max="13055" width="24.7109375" style="66" customWidth="1"/>
    <col min="13056" max="13056" width="14.5703125" style="66" customWidth="1"/>
    <col min="13057" max="13058" width="17.140625" style="66" customWidth="1"/>
    <col min="13059" max="13059" width="16" style="66" customWidth="1"/>
    <col min="13060" max="13060" width="19.140625" style="66" customWidth="1"/>
    <col min="13061" max="13062" width="17.28515625" style="66" customWidth="1"/>
    <col min="13063" max="13063" width="14.28515625" style="66" customWidth="1"/>
    <col min="13064" max="13064" width="13.140625" style="66" customWidth="1"/>
    <col min="13065" max="13310" width="9.140625" style="66"/>
    <col min="13311" max="13311" width="24.7109375" style="66" customWidth="1"/>
    <col min="13312" max="13312" width="14.5703125" style="66" customWidth="1"/>
    <col min="13313" max="13314" width="17.140625" style="66" customWidth="1"/>
    <col min="13315" max="13315" width="16" style="66" customWidth="1"/>
    <col min="13316" max="13316" width="19.140625" style="66" customWidth="1"/>
    <col min="13317" max="13318" width="17.28515625" style="66" customWidth="1"/>
    <col min="13319" max="13319" width="14.28515625" style="66" customWidth="1"/>
    <col min="13320" max="13320" width="13.140625" style="66" customWidth="1"/>
    <col min="13321" max="13566" width="9.140625" style="66"/>
    <col min="13567" max="13567" width="24.7109375" style="66" customWidth="1"/>
    <col min="13568" max="13568" width="14.5703125" style="66" customWidth="1"/>
    <col min="13569" max="13570" width="17.140625" style="66" customWidth="1"/>
    <col min="13571" max="13571" width="16" style="66" customWidth="1"/>
    <col min="13572" max="13572" width="19.140625" style="66" customWidth="1"/>
    <col min="13573" max="13574" width="17.28515625" style="66" customWidth="1"/>
    <col min="13575" max="13575" width="14.28515625" style="66" customWidth="1"/>
    <col min="13576" max="13576" width="13.140625" style="66" customWidth="1"/>
    <col min="13577" max="13822" width="9.140625" style="66"/>
    <col min="13823" max="13823" width="24.7109375" style="66" customWidth="1"/>
    <col min="13824" max="13824" width="14.5703125" style="66" customWidth="1"/>
    <col min="13825" max="13826" width="17.140625" style="66" customWidth="1"/>
    <col min="13827" max="13827" width="16" style="66" customWidth="1"/>
    <col min="13828" max="13828" width="19.140625" style="66" customWidth="1"/>
    <col min="13829" max="13830" width="17.28515625" style="66" customWidth="1"/>
    <col min="13831" max="13831" width="14.28515625" style="66" customWidth="1"/>
    <col min="13832" max="13832" width="13.140625" style="66" customWidth="1"/>
    <col min="13833" max="14078" width="9.140625" style="66"/>
    <col min="14079" max="14079" width="24.7109375" style="66" customWidth="1"/>
    <col min="14080" max="14080" width="14.5703125" style="66" customWidth="1"/>
    <col min="14081" max="14082" width="17.140625" style="66" customWidth="1"/>
    <col min="14083" max="14083" width="16" style="66" customWidth="1"/>
    <col min="14084" max="14084" width="19.140625" style="66" customWidth="1"/>
    <col min="14085" max="14086" width="17.28515625" style="66" customWidth="1"/>
    <col min="14087" max="14087" width="14.28515625" style="66" customWidth="1"/>
    <col min="14088" max="14088" width="13.140625" style="66" customWidth="1"/>
    <col min="14089" max="14334" width="9.140625" style="66"/>
    <col min="14335" max="14335" width="24.7109375" style="66" customWidth="1"/>
    <col min="14336" max="14336" width="14.5703125" style="66" customWidth="1"/>
    <col min="14337" max="14338" width="17.140625" style="66" customWidth="1"/>
    <col min="14339" max="14339" width="16" style="66" customWidth="1"/>
    <col min="14340" max="14340" width="19.140625" style="66" customWidth="1"/>
    <col min="14341" max="14342" width="17.28515625" style="66" customWidth="1"/>
    <col min="14343" max="14343" width="14.28515625" style="66" customWidth="1"/>
    <col min="14344" max="14344" width="13.140625" style="66" customWidth="1"/>
    <col min="14345" max="14590" width="9.140625" style="66"/>
    <col min="14591" max="14591" width="24.7109375" style="66" customWidth="1"/>
    <col min="14592" max="14592" width="14.5703125" style="66" customWidth="1"/>
    <col min="14593" max="14594" width="17.140625" style="66" customWidth="1"/>
    <col min="14595" max="14595" width="16" style="66" customWidth="1"/>
    <col min="14596" max="14596" width="19.140625" style="66" customWidth="1"/>
    <col min="14597" max="14598" width="17.28515625" style="66" customWidth="1"/>
    <col min="14599" max="14599" width="14.28515625" style="66" customWidth="1"/>
    <col min="14600" max="14600" width="13.140625" style="66" customWidth="1"/>
    <col min="14601" max="14846" width="9.140625" style="66"/>
    <col min="14847" max="14847" width="24.7109375" style="66" customWidth="1"/>
    <col min="14848" max="14848" width="14.5703125" style="66" customWidth="1"/>
    <col min="14849" max="14850" width="17.140625" style="66" customWidth="1"/>
    <col min="14851" max="14851" width="16" style="66" customWidth="1"/>
    <col min="14852" max="14852" width="19.140625" style="66" customWidth="1"/>
    <col min="14853" max="14854" width="17.28515625" style="66" customWidth="1"/>
    <col min="14855" max="14855" width="14.28515625" style="66" customWidth="1"/>
    <col min="14856" max="14856" width="13.140625" style="66" customWidth="1"/>
    <col min="14857" max="15102" width="9.140625" style="66"/>
    <col min="15103" max="15103" width="24.7109375" style="66" customWidth="1"/>
    <col min="15104" max="15104" width="14.5703125" style="66" customWidth="1"/>
    <col min="15105" max="15106" width="17.140625" style="66" customWidth="1"/>
    <col min="15107" max="15107" width="16" style="66" customWidth="1"/>
    <col min="15108" max="15108" width="19.140625" style="66" customWidth="1"/>
    <col min="15109" max="15110" width="17.28515625" style="66" customWidth="1"/>
    <col min="15111" max="15111" width="14.28515625" style="66" customWidth="1"/>
    <col min="15112" max="15112" width="13.140625" style="66" customWidth="1"/>
    <col min="15113" max="15358" width="9.140625" style="66"/>
    <col min="15359" max="15359" width="24.7109375" style="66" customWidth="1"/>
    <col min="15360" max="15360" width="14.5703125" style="66" customWidth="1"/>
    <col min="15361" max="15362" width="17.140625" style="66" customWidth="1"/>
    <col min="15363" max="15363" width="16" style="66" customWidth="1"/>
    <col min="15364" max="15364" width="19.140625" style="66" customWidth="1"/>
    <col min="15365" max="15366" width="17.28515625" style="66" customWidth="1"/>
    <col min="15367" max="15367" width="14.28515625" style="66" customWidth="1"/>
    <col min="15368" max="15368" width="13.140625" style="66" customWidth="1"/>
    <col min="15369" max="15614" width="9.140625" style="66"/>
    <col min="15615" max="15615" width="24.7109375" style="66" customWidth="1"/>
    <col min="15616" max="15616" width="14.5703125" style="66" customWidth="1"/>
    <col min="15617" max="15618" width="17.140625" style="66" customWidth="1"/>
    <col min="15619" max="15619" width="16" style="66" customWidth="1"/>
    <col min="15620" max="15620" width="19.140625" style="66" customWidth="1"/>
    <col min="15621" max="15622" width="17.28515625" style="66" customWidth="1"/>
    <col min="15623" max="15623" width="14.28515625" style="66" customWidth="1"/>
    <col min="15624" max="15624" width="13.140625" style="66" customWidth="1"/>
    <col min="15625" max="15870" width="9.140625" style="66"/>
    <col min="15871" max="15871" width="24.7109375" style="66" customWidth="1"/>
    <col min="15872" max="15872" width="14.5703125" style="66" customWidth="1"/>
    <col min="15873" max="15874" width="17.140625" style="66" customWidth="1"/>
    <col min="15875" max="15875" width="16" style="66" customWidth="1"/>
    <col min="15876" max="15876" width="19.140625" style="66" customWidth="1"/>
    <col min="15877" max="15878" width="17.28515625" style="66" customWidth="1"/>
    <col min="15879" max="15879" width="14.28515625" style="66" customWidth="1"/>
    <col min="15880" max="15880" width="13.140625" style="66" customWidth="1"/>
    <col min="15881" max="16126" width="9.140625" style="66"/>
    <col min="16127" max="16127" width="24.7109375" style="66" customWidth="1"/>
    <col min="16128" max="16128" width="14.5703125" style="66" customWidth="1"/>
    <col min="16129" max="16130" width="17.140625" style="66" customWidth="1"/>
    <col min="16131" max="16131" width="16" style="66" customWidth="1"/>
    <col min="16132" max="16132" width="19.140625" style="66" customWidth="1"/>
    <col min="16133" max="16134" width="17.28515625" style="66" customWidth="1"/>
    <col min="16135" max="16135" width="14.28515625" style="66" customWidth="1"/>
    <col min="16136" max="16136" width="13.140625" style="66" customWidth="1"/>
    <col min="16137" max="16384" width="9.140625" style="66"/>
  </cols>
  <sheetData>
    <row r="1" spans="1:11" ht="18.75">
      <c r="I1" s="218" t="s">
        <v>0</v>
      </c>
      <c r="J1" s="218"/>
    </row>
    <row r="2" spans="1:11" ht="18.75">
      <c r="A2" s="219" t="s">
        <v>127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1" ht="8.2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</row>
    <row r="4" spans="1:11" ht="18.75" customHeight="1">
      <c r="A4" s="217" t="s">
        <v>1</v>
      </c>
      <c r="B4" s="220" t="s">
        <v>2</v>
      </c>
      <c r="C4" s="217" t="s">
        <v>3</v>
      </c>
      <c r="D4" s="217"/>
      <c r="E4" s="217" t="s">
        <v>4</v>
      </c>
      <c r="F4" s="217"/>
      <c r="G4" s="217"/>
      <c r="H4" s="217"/>
      <c r="I4" s="217"/>
      <c r="J4" s="217"/>
      <c r="K4" s="68"/>
    </row>
    <row r="5" spans="1:11" ht="69.75" customHeight="1">
      <c r="A5" s="217"/>
      <c r="B5" s="220"/>
      <c r="C5" s="217"/>
      <c r="D5" s="217"/>
      <c r="E5" s="221" t="s">
        <v>115</v>
      </c>
      <c r="F5" s="217" t="s">
        <v>6</v>
      </c>
      <c r="G5" s="222" t="s">
        <v>7</v>
      </c>
      <c r="H5" s="220" t="s">
        <v>8</v>
      </c>
      <c r="I5" s="217" t="s">
        <v>9</v>
      </c>
      <c r="J5" s="217"/>
    </row>
    <row r="6" spans="1:11" ht="30" customHeight="1">
      <c r="A6" s="217"/>
      <c r="B6" s="220"/>
      <c r="C6" s="217"/>
      <c r="D6" s="217"/>
      <c r="E6" s="221"/>
      <c r="F6" s="217"/>
      <c r="G6" s="223"/>
      <c r="H6" s="220"/>
      <c r="I6" s="217"/>
      <c r="J6" s="217"/>
    </row>
    <row r="7" spans="1:11" ht="55.5" customHeight="1">
      <c r="A7" s="217"/>
      <c r="B7" s="220"/>
      <c r="C7" s="63" t="s">
        <v>10</v>
      </c>
      <c r="D7" s="69" t="s">
        <v>11</v>
      </c>
      <c r="E7" s="221"/>
      <c r="F7" s="217"/>
      <c r="G7" s="224"/>
      <c r="H7" s="220"/>
      <c r="I7" s="63" t="s">
        <v>5</v>
      </c>
      <c r="J7" s="70" t="s">
        <v>12</v>
      </c>
    </row>
    <row r="8" spans="1:11">
      <c r="A8" s="63">
        <v>1</v>
      </c>
      <c r="B8" s="63">
        <v>2</v>
      </c>
      <c r="C8" s="217">
        <v>3</v>
      </c>
      <c r="D8" s="217"/>
      <c r="E8" s="63">
        <v>4</v>
      </c>
      <c r="F8" s="63">
        <v>5</v>
      </c>
      <c r="G8" s="63">
        <v>6</v>
      </c>
      <c r="H8" s="63">
        <v>7</v>
      </c>
      <c r="I8" s="63">
        <v>8</v>
      </c>
      <c r="J8" s="63">
        <v>9</v>
      </c>
    </row>
    <row r="9" spans="1:11" ht="21" customHeight="1">
      <c r="A9" s="71" t="s">
        <v>13</v>
      </c>
      <c r="B9" s="3">
        <v>100</v>
      </c>
      <c r="C9" s="5" t="s">
        <v>14</v>
      </c>
      <c r="D9" s="5"/>
      <c r="E9" s="72">
        <f>F9+G9+I9</f>
        <v>5482165.6900000004</v>
      </c>
      <c r="F9" s="72">
        <f>F16</f>
        <v>5403997</v>
      </c>
      <c r="G9" s="181">
        <f>G16</f>
        <v>268.69</v>
      </c>
      <c r="H9" s="72"/>
      <c r="I9" s="72">
        <f>I11+I20+I21</f>
        <v>77900</v>
      </c>
      <c r="J9" s="6"/>
    </row>
    <row r="10" spans="1:11" ht="18" customHeight="1">
      <c r="A10" s="13" t="s">
        <v>117</v>
      </c>
      <c r="B10" s="73">
        <v>110</v>
      </c>
      <c r="C10" s="18"/>
      <c r="D10" s="18"/>
      <c r="E10" s="13"/>
      <c r="F10" s="18" t="s">
        <v>14</v>
      </c>
      <c r="G10" s="18" t="s">
        <v>14</v>
      </c>
      <c r="H10" s="18" t="s">
        <v>14</v>
      </c>
      <c r="I10" s="13"/>
      <c r="J10" s="18" t="s">
        <v>14</v>
      </c>
    </row>
    <row r="11" spans="1:11" ht="31.5" customHeight="1">
      <c r="A11" s="1" t="s">
        <v>15</v>
      </c>
      <c r="B11" s="74">
        <v>120</v>
      </c>
      <c r="C11" s="75" t="s">
        <v>16</v>
      </c>
      <c r="D11" s="76">
        <v>131</v>
      </c>
      <c r="E11" s="77">
        <f>I11+J11+F11</f>
        <v>5481897</v>
      </c>
      <c r="F11" s="77">
        <f>F16</f>
        <v>5403997</v>
      </c>
      <c r="G11" s="78" t="s">
        <v>14</v>
      </c>
      <c r="H11" s="78" t="s">
        <v>14</v>
      </c>
      <c r="I11" s="79">
        <f>SUM(I12:I15)</f>
        <v>77900</v>
      </c>
      <c r="J11" s="80"/>
    </row>
    <row r="12" spans="1:11" ht="20.25" customHeight="1">
      <c r="A12" s="148" t="s">
        <v>146</v>
      </c>
      <c r="B12" s="81"/>
      <c r="C12" s="82" t="s">
        <v>16</v>
      </c>
      <c r="D12" s="82" t="s">
        <v>118</v>
      </c>
      <c r="E12" s="13">
        <v>8000</v>
      </c>
      <c r="F12" s="83"/>
      <c r="G12" s="83"/>
      <c r="H12" s="83"/>
      <c r="I12" s="13">
        <v>8000</v>
      </c>
      <c r="J12" s="13"/>
    </row>
    <row r="13" spans="1:11" ht="32.25" customHeight="1">
      <c r="A13" s="148" t="s">
        <v>144</v>
      </c>
      <c r="B13" s="81"/>
      <c r="C13" s="82" t="s">
        <v>16</v>
      </c>
      <c r="D13" s="82" t="s">
        <v>118</v>
      </c>
      <c r="E13" s="13">
        <v>12800</v>
      </c>
      <c r="F13" s="83"/>
      <c r="G13" s="83"/>
      <c r="H13" s="83"/>
      <c r="I13" s="13">
        <v>12800</v>
      </c>
      <c r="J13" s="13"/>
    </row>
    <row r="14" spans="1:11" ht="18.75" customHeight="1">
      <c r="A14" s="148" t="s">
        <v>147</v>
      </c>
      <c r="B14" s="81"/>
      <c r="C14" s="82" t="s">
        <v>16</v>
      </c>
      <c r="D14" s="82" t="s">
        <v>118</v>
      </c>
      <c r="E14" s="13">
        <v>47300</v>
      </c>
      <c r="F14" s="83"/>
      <c r="G14" s="83"/>
      <c r="H14" s="83"/>
      <c r="I14" s="13">
        <v>47300</v>
      </c>
      <c r="J14" s="13"/>
    </row>
    <row r="15" spans="1:11" ht="19.5" customHeight="1">
      <c r="A15" s="148" t="s">
        <v>145</v>
      </c>
      <c r="B15" s="81"/>
      <c r="C15" s="82" t="s">
        <v>16</v>
      </c>
      <c r="D15" s="82" t="s">
        <v>118</v>
      </c>
      <c r="E15" s="13">
        <v>9800</v>
      </c>
      <c r="F15" s="83"/>
      <c r="G15" s="83"/>
      <c r="H15" s="83"/>
      <c r="I15" s="13">
        <v>9800</v>
      </c>
      <c r="J15" s="13"/>
    </row>
    <row r="16" spans="1:11" ht="21" customHeight="1">
      <c r="A16" s="84" t="s">
        <v>17</v>
      </c>
      <c r="B16" s="2"/>
      <c r="C16" s="85" t="s">
        <v>16</v>
      </c>
      <c r="D16" s="85" t="s">
        <v>118</v>
      </c>
      <c r="E16" s="86">
        <f>F16</f>
        <v>5403997</v>
      </c>
      <c r="F16" s="86">
        <f>F22</f>
        <v>5403997</v>
      </c>
      <c r="G16" s="180">
        <v>268.69</v>
      </c>
      <c r="H16" s="86"/>
      <c r="I16" s="86"/>
      <c r="J16" s="4"/>
    </row>
    <row r="17" spans="1:14" ht="30.75" customHeight="1">
      <c r="A17" s="15" t="s">
        <v>18</v>
      </c>
      <c r="B17" s="63">
        <v>130</v>
      </c>
      <c r="C17" s="82"/>
      <c r="D17" s="82"/>
      <c r="E17" s="83"/>
      <c r="F17" s="87" t="s">
        <v>14</v>
      </c>
      <c r="G17" s="87" t="s">
        <v>14</v>
      </c>
      <c r="H17" s="87" t="s">
        <v>14</v>
      </c>
      <c r="I17" s="87"/>
      <c r="J17" s="87" t="s">
        <v>14</v>
      </c>
    </row>
    <row r="18" spans="1:14" ht="43.5" customHeight="1">
      <c r="A18" s="88" t="s">
        <v>19</v>
      </c>
      <c r="B18" s="63">
        <v>140</v>
      </c>
      <c r="C18" s="82"/>
      <c r="D18" s="82"/>
      <c r="E18" s="83"/>
      <c r="F18" s="87" t="s">
        <v>14</v>
      </c>
      <c r="G18" s="87" t="s">
        <v>14</v>
      </c>
      <c r="H18" s="87" t="s">
        <v>14</v>
      </c>
      <c r="I18" s="87"/>
      <c r="J18" s="87" t="s">
        <v>14</v>
      </c>
    </row>
    <row r="19" spans="1:14" ht="20.25" customHeight="1">
      <c r="A19" s="84" t="s">
        <v>153</v>
      </c>
      <c r="B19" s="5">
        <v>150</v>
      </c>
      <c r="C19" s="85" t="s">
        <v>16</v>
      </c>
      <c r="D19" s="182" t="s">
        <v>165</v>
      </c>
      <c r="E19" s="180">
        <f>G19</f>
        <v>268.69</v>
      </c>
      <c r="F19" s="89" t="s">
        <v>14</v>
      </c>
      <c r="G19" s="180">
        <v>268.69</v>
      </c>
      <c r="H19" s="86"/>
      <c r="I19" s="89" t="s">
        <v>14</v>
      </c>
      <c r="J19" s="7" t="s">
        <v>14</v>
      </c>
    </row>
    <row r="20" spans="1:14" ht="30" customHeight="1">
      <c r="A20" s="15" t="s">
        <v>21</v>
      </c>
      <c r="B20" s="63">
        <v>160</v>
      </c>
      <c r="C20" s="82" t="s">
        <v>16</v>
      </c>
      <c r="D20" s="182" t="s">
        <v>166</v>
      </c>
      <c r="E20" s="83"/>
      <c r="F20" s="87" t="s">
        <v>14</v>
      </c>
      <c r="G20" s="87" t="s">
        <v>14</v>
      </c>
      <c r="H20" s="87" t="s">
        <v>14</v>
      </c>
      <c r="I20" s="87"/>
      <c r="J20" s="18" t="s">
        <v>14</v>
      </c>
    </row>
    <row r="21" spans="1:14" ht="17.25" customHeight="1">
      <c r="A21" s="15" t="s">
        <v>134</v>
      </c>
      <c r="B21" s="63">
        <v>180</v>
      </c>
      <c r="C21" s="90" t="s">
        <v>14</v>
      </c>
      <c r="D21" s="90">
        <v>440</v>
      </c>
      <c r="E21" s="83"/>
      <c r="F21" s="87" t="s">
        <v>14</v>
      </c>
      <c r="G21" s="87" t="s">
        <v>14</v>
      </c>
      <c r="H21" s="87" t="s">
        <v>14</v>
      </c>
      <c r="I21" s="87"/>
      <c r="J21" s="18" t="s">
        <v>14</v>
      </c>
    </row>
    <row r="22" spans="1:14" ht="17.25" customHeight="1">
      <c r="A22" s="71" t="s">
        <v>23</v>
      </c>
      <c r="B22" s="8">
        <v>200</v>
      </c>
      <c r="C22" s="91" t="s">
        <v>14</v>
      </c>
      <c r="D22" s="91" t="s">
        <v>14</v>
      </c>
      <c r="E22" s="92">
        <f>SUM(F22:I22)</f>
        <v>5482165.6900000004</v>
      </c>
      <c r="F22" s="92">
        <f>F23+F30+F32+F33+F37</f>
        <v>5403997</v>
      </c>
      <c r="G22" s="181">
        <f>G37</f>
        <v>268.69</v>
      </c>
      <c r="H22" s="92"/>
      <c r="I22" s="92">
        <f>I23+I37+I30+I33</f>
        <v>77900</v>
      </c>
      <c r="J22" s="6"/>
      <c r="M22" s="93"/>
      <c r="N22" s="93"/>
    </row>
    <row r="23" spans="1:14" ht="16.5" customHeight="1">
      <c r="A23" s="149" t="s">
        <v>24</v>
      </c>
      <c r="B23" s="95">
        <v>210</v>
      </c>
      <c r="C23" s="96"/>
      <c r="D23" s="96"/>
      <c r="E23" s="77">
        <f t="shared" ref="E23:E52" si="0">SUM(F23:I23)</f>
        <v>4939399.57</v>
      </c>
      <c r="F23" s="97">
        <f>SUM(F25:F28)</f>
        <v>4884849.57</v>
      </c>
      <c r="G23" s="177"/>
      <c r="H23" s="98"/>
      <c r="I23" s="97">
        <f>SUM(I25:I35)</f>
        <v>54550</v>
      </c>
      <c r="J23" s="99"/>
      <c r="M23" s="93"/>
      <c r="N23" s="93"/>
    </row>
    <row r="24" spans="1:14" ht="16.5" customHeight="1">
      <c r="A24" s="81" t="s">
        <v>119</v>
      </c>
      <c r="B24" s="11">
        <v>211</v>
      </c>
      <c r="C24" s="100">
        <v>111</v>
      </c>
      <c r="D24" s="100">
        <v>211</v>
      </c>
      <c r="E24" s="83">
        <f t="shared" si="0"/>
        <v>3784760</v>
      </c>
      <c r="F24" s="101">
        <f>F25+F26</f>
        <v>3744130</v>
      </c>
      <c r="G24" s="87"/>
      <c r="H24" s="102"/>
      <c r="I24" s="101">
        <f>I25+I26</f>
        <v>40630</v>
      </c>
      <c r="J24" s="103"/>
      <c r="L24" s="104"/>
      <c r="M24" s="105"/>
      <c r="N24" s="93"/>
    </row>
    <row r="25" spans="1:14" ht="18.75">
      <c r="A25" s="106" t="s">
        <v>120</v>
      </c>
      <c r="B25" s="107"/>
      <c r="C25" s="108"/>
      <c r="D25" s="109">
        <v>211</v>
      </c>
      <c r="E25" s="83">
        <f t="shared" si="0"/>
        <v>2404760</v>
      </c>
      <c r="F25" s="110">
        <v>2364130</v>
      </c>
      <c r="G25" s="87"/>
      <c r="H25" s="102"/>
      <c r="I25" s="111">
        <v>40630</v>
      </c>
      <c r="J25" s="10"/>
      <c r="L25" s="104"/>
      <c r="M25" s="105"/>
      <c r="N25" s="93"/>
    </row>
    <row r="26" spans="1:14" ht="18.75">
      <c r="A26" s="106" t="s">
        <v>121</v>
      </c>
      <c r="B26" s="107"/>
      <c r="C26" s="108"/>
      <c r="D26" s="109">
        <v>211</v>
      </c>
      <c r="E26" s="83">
        <f t="shared" si="0"/>
        <v>1380000</v>
      </c>
      <c r="F26" s="110">
        <v>1380000</v>
      </c>
      <c r="G26" s="87"/>
      <c r="H26" s="102"/>
      <c r="I26" s="111"/>
      <c r="J26" s="103"/>
      <c r="L26" s="104"/>
      <c r="M26" s="105"/>
      <c r="N26" s="93"/>
    </row>
    <row r="27" spans="1:14" ht="30" customHeight="1">
      <c r="A27" s="13" t="s">
        <v>154</v>
      </c>
      <c r="B27" s="11">
        <v>212</v>
      </c>
      <c r="C27" s="100">
        <v>111</v>
      </c>
      <c r="D27" s="100">
        <v>266</v>
      </c>
      <c r="E27" s="83">
        <f t="shared" si="0"/>
        <v>9999.57</v>
      </c>
      <c r="F27" s="101">
        <v>9999.57</v>
      </c>
      <c r="G27" s="87"/>
      <c r="H27" s="101"/>
      <c r="I27" s="101"/>
      <c r="J27" s="10"/>
      <c r="M27" s="93"/>
      <c r="N27" s="93"/>
    </row>
    <row r="28" spans="1:14" ht="18.75">
      <c r="A28" s="81" t="s">
        <v>26</v>
      </c>
      <c r="B28" s="11">
        <v>213</v>
      </c>
      <c r="C28" s="100">
        <v>119</v>
      </c>
      <c r="D28" s="100">
        <v>213</v>
      </c>
      <c r="E28" s="83">
        <f t="shared" si="0"/>
        <v>1142990</v>
      </c>
      <c r="F28" s="111">
        <v>1130720</v>
      </c>
      <c r="G28" s="87"/>
      <c r="H28" s="101"/>
      <c r="I28" s="101">
        <v>12270</v>
      </c>
      <c r="J28" s="10"/>
      <c r="L28" s="104"/>
      <c r="M28" s="105"/>
      <c r="N28" s="93"/>
    </row>
    <row r="29" spans="1:14" ht="15" customHeight="1">
      <c r="A29" s="150" t="s">
        <v>155</v>
      </c>
      <c r="B29" s="112">
        <v>220</v>
      </c>
      <c r="C29" s="76"/>
      <c r="D29" s="76"/>
      <c r="E29" s="77"/>
      <c r="F29" s="152"/>
      <c r="G29" s="78"/>
      <c r="H29" s="79"/>
      <c r="I29" s="79"/>
      <c r="J29" s="123"/>
      <c r="L29" s="104"/>
      <c r="M29" s="105"/>
      <c r="N29" s="93"/>
    </row>
    <row r="30" spans="1:14" ht="18" customHeight="1">
      <c r="A30" s="1" t="s">
        <v>27</v>
      </c>
      <c r="B30" s="112">
        <v>230</v>
      </c>
      <c r="C30" s="76"/>
      <c r="D30" s="76"/>
      <c r="E30" s="77">
        <f t="shared" si="0"/>
        <v>117591</v>
      </c>
      <c r="F30" s="77">
        <f>SUM(F31:F31)</f>
        <v>117591</v>
      </c>
      <c r="G30" s="78"/>
      <c r="H30" s="113"/>
      <c r="I30" s="130">
        <f>SUM(I31:I31)</f>
        <v>0</v>
      </c>
      <c r="J30" s="153"/>
    </row>
    <row r="31" spans="1:14" ht="14.25" customHeight="1">
      <c r="A31" s="15" t="s">
        <v>28</v>
      </c>
      <c r="B31" s="63">
        <v>231</v>
      </c>
      <c r="C31" s="90">
        <v>851</v>
      </c>
      <c r="D31" s="90">
        <v>291</v>
      </c>
      <c r="E31" s="83">
        <f t="shared" si="0"/>
        <v>117591</v>
      </c>
      <c r="F31" s="83">
        <v>117591</v>
      </c>
      <c r="G31" s="87"/>
      <c r="H31" s="83"/>
      <c r="I31" s="131"/>
      <c r="J31" s="13"/>
    </row>
    <row r="32" spans="1:14" ht="14.25" customHeight="1">
      <c r="A32" s="122" t="s">
        <v>29</v>
      </c>
      <c r="B32" s="115">
        <v>240</v>
      </c>
      <c r="C32" s="116"/>
      <c r="D32" s="116"/>
      <c r="E32" s="77"/>
      <c r="F32" s="77"/>
      <c r="G32" s="78"/>
      <c r="H32" s="77"/>
      <c r="I32" s="130"/>
      <c r="J32" s="1"/>
    </row>
    <row r="33" spans="1:10" ht="33" customHeight="1">
      <c r="A33" s="151" t="s">
        <v>30</v>
      </c>
      <c r="B33" s="115">
        <v>250</v>
      </c>
      <c r="C33" s="116">
        <v>112</v>
      </c>
      <c r="D33" s="116">
        <v>212</v>
      </c>
      <c r="E33" s="77">
        <f>SUM(F33:I33)</f>
        <v>6358.43</v>
      </c>
      <c r="F33" s="79">
        <f>F34+F35+F36</f>
        <v>6358.43</v>
      </c>
      <c r="G33" s="78"/>
      <c r="H33" s="77"/>
      <c r="I33" s="130">
        <f>I34</f>
        <v>0</v>
      </c>
      <c r="J33" s="1"/>
    </row>
    <row r="34" spans="1:10" ht="15" customHeight="1">
      <c r="A34" s="15" t="s">
        <v>31</v>
      </c>
      <c r="B34" s="63">
        <v>251</v>
      </c>
      <c r="C34" s="214">
        <v>112</v>
      </c>
      <c r="D34" s="90">
        <v>212</v>
      </c>
      <c r="E34" s="83">
        <f t="shared" si="0"/>
        <v>4898</v>
      </c>
      <c r="F34" s="83">
        <f>3165-1090+2823</f>
        <v>4898</v>
      </c>
      <c r="G34" s="178"/>
      <c r="H34" s="117"/>
      <c r="I34" s="117"/>
      <c r="J34" s="17"/>
    </row>
    <row r="35" spans="1:10" ht="18.75" customHeight="1">
      <c r="A35" s="15"/>
      <c r="B35" s="172">
        <v>252</v>
      </c>
      <c r="C35" s="215"/>
      <c r="D35" s="90">
        <v>226</v>
      </c>
      <c r="E35" s="83">
        <v>1090</v>
      </c>
      <c r="F35" s="83">
        <v>1090</v>
      </c>
      <c r="G35" s="178"/>
      <c r="H35" s="117"/>
      <c r="I35" s="83">
        <f>1100+550</f>
        <v>1650</v>
      </c>
      <c r="J35" s="17"/>
    </row>
    <row r="36" spans="1:10" ht="18.75" customHeight="1">
      <c r="A36" s="15"/>
      <c r="B36" s="172">
        <v>253</v>
      </c>
      <c r="C36" s="216"/>
      <c r="D36" s="90">
        <v>266</v>
      </c>
      <c r="E36" s="83">
        <v>370.43</v>
      </c>
      <c r="F36" s="83">
        <v>370.43</v>
      </c>
      <c r="G36" s="178"/>
      <c r="H36" s="117"/>
      <c r="I36" s="117"/>
      <c r="J36" s="17"/>
    </row>
    <row r="37" spans="1:10" ht="19.5" customHeight="1">
      <c r="A37" s="71" t="s">
        <v>32</v>
      </c>
      <c r="B37" s="9">
        <v>260</v>
      </c>
      <c r="C37" s="91" t="s">
        <v>14</v>
      </c>
      <c r="D37" s="91" t="s">
        <v>14</v>
      </c>
      <c r="E37" s="92">
        <f>SUM(F37:I37)</f>
        <v>418816.69</v>
      </c>
      <c r="F37" s="92">
        <f>SUM(F38:F52)-F40</f>
        <v>395198</v>
      </c>
      <c r="G37" s="176">
        <f>G41</f>
        <v>268.69</v>
      </c>
      <c r="H37" s="92"/>
      <c r="I37" s="92">
        <f>SUM(I38:I52)-I40</f>
        <v>23350</v>
      </c>
      <c r="J37" s="154"/>
    </row>
    <row r="38" spans="1:10" ht="18" customHeight="1">
      <c r="A38" s="15" t="s">
        <v>33</v>
      </c>
      <c r="B38" s="63">
        <v>261</v>
      </c>
      <c r="C38" s="90">
        <v>244</v>
      </c>
      <c r="D38" s="90">
        <v>221</v>
      </c>
      <c r="E38" s="83">
        <f t="shared" si="0"/>
        <v>36000</v>
      </c>
      <c r="F38" s="83">
        <v>36000</v>
      </c>
      <c r="G38" s="87"/>
      <c r="H38" s="117"/>
      <c r="I38" s="101"/>
      <c r="J38" s="17"/>
    </row>
    <row r="39" spans="1:10" ht="18.75">
      <c r="A39" s="15" t="s">
        <v>34</v>
      </c>
      <c r="B39" s="63">
        <v>262</v>
      </c>
      <c r="C39" s="90">
        <v>244</v>
      </c>
      <c r="D39" s="90">
        <v>222</v>
      </c>
      <c r="E39" s="83"/>
      <c r="F39" s="83"/>
      <c r="G39" s="87"/>
      <c r="H39" s="117"/>
      <c r="I39" s="83"/>
      <c r="J39" s="17"/>
    </row>
    <row r="40" spans="1:10" ht="18.75">
      <c r="A40" s="15" t="s">
        <v>122</v>
      </c>
      <c r="B40" s="63">
        <v>263</v>
      </c>
      <c r="C40" s="90">
        <v>244</v>
      </c>
      <c r="D40" s="90">
        <v>223</v>
      </c>
      <c r="E40" s="83">
        <f t="shared" si="0"/>
        <v>203337</v>
      </c>
      <c r="F40" s="83">
        <f>SUM(F41:F44)</f>
        <v>203337</v>
      </c>
      <c r="G40" s="87"/>
      <c r="H40" s="83"/>
      <c r="I40" s="83"/>
      <c r="J40" s="17"/>
    </row>
    <row r="41" spans="1:10" ht="18.75">
      <c r="A41" s="118" t="s">
        <v>135</v>
      </c>
      <c r="B41" s="63"/>
      <c r="C41" s="90"/>
      <c r="D41" s="119">
        <v>223</v>
      </c>
      <c r="E41" s="83">
        <f t="shared" si="0"/>
        <v>20377.689999999999</v>
      </c>
      <c r="F41" s="83">
        <v>20109</v>
      </c>
      <c r="G41" s="87">
        <v>268.69</v>
      </c>
      <c r="H41" s="117"/>
      <c r="I41" s="83"/>
      <c r="J41" s="17"/>
    </row>
    <row r="42" spans="1:10" ht="18.75">
      <c r="A42" s="118" t="s">
        <v>123</v>
      </c>
      <c r="B42" s="63"/>
      <c r="C42" s="90"/>
      <c r="D42" s="90">
        <v>223</v>
      </c>
      <c r="E42" s="83">
        <f t="shared" si="0"/>
        <v>180000</v>
      </c>
      <c r="F42" s="83">
        <v>180000</v>
      </c>
      <c r="G42" s="178"/>
      <c r="H42" s="117"/>
      <c r="I42" s="83"/>
      <c r="J42" s="17"/>
    </row>
    <row r="43" spans="1:10" ht="18.75">
      <c r="A43" s="118" t="s">
        <v>124</v>
      </c>
      <c r="B43" s="63"/>
      <c r="C43" s="90"/>
      <c r="D43" s="90">
        <v>223</v>
      </c>
      <c r="E43" s="83">
        <f t="shared" si="0"/>
        <v>2113</v>
      </c>
      <c r="F43" s="83">
        <v>2113</v>
      </c>
      <c r="G43" s="178"/>
      <c r="H43" s="117"/>
      <c r="I43" s="83"/>
      <c r="J43" s="17"/>
    </row>
    <row r="44" spans="1:10" ht="18.75">
      <c r="A44" s="118" t="s">
        <v>125</v>
      </c>
      <c r="B44" s="63"/>
      <c r="C44" s="90"/>
      <c r="D44" s="90">
        <v>223</v>
      </c>
      <c r="E44" s="83">
        <f t="shared" si="0"/>
        <v>1115</v>
      </c>
      <c r="F44" s="83">
        <v>1115</v>
      </c>
      <c r="G44" s="178"/>
      <c r="H44" s="117"/>
      <c r="I44" s="83"/>
      <c r="J44" s="17"/>
    </row>
    <row r="45" spans="1:10" ht="18.75">
      <c r="A45" s="118" t="s">
        <v>171</v>
      </c>
      <c r="B45" s="184"/>
      <c r="C45" s="90"/>
      <c r="D45" s="90">
        <v>223</v>
      </c>
      <c r="E45" s="83">
        <f t="shared" si="0"/>
        <v>5107.05</v>
      </c>
      <c r="F45" s="83">
        <v>5107.05</v>
      </c>
      <c r="G45" s="178"/>
      <c r="H45" s="117"/>
      <c r="I45" s="83"/>
      <c r="J45" s="17"/>
    </row>
    <row r="46" spans="1:10" ht="20.25" customHeight="1">
      <c r="A46" s="15" t="s">
        <v>36</v>
      </c>
      <c r="B46" s="63">
        <v>264</v>
      </c>
      <c r="C46" s="90">
        <v>244</v>
      </c>
      <c r="D46" s="90">
        <v>225</v>
      </c>
      <c r="E46" s="83">
        <f t="shared" si="0"/>
        <v>70112.95</v>
      </c>
      <c r="F46" s="83">
        <v>63892.95</v>
      </c>
      <c r="G46" s="87"/>
      <c r="H46" s="117"/>
      <c r="I46" s="83">
        <v>6220</v>
      </c>
      <c r="J46" s="17"/>
    </row>
    <row r="47" spans="1:10" ht="22.5" customHeight="1">
      <c r="A47" s="15" t="s">
        <v>37</v>
      </c>
      <c r="B47" s="63">
        <v>265</v>
      </c>
      <c r="C47" s="90">
        <v>244</v>
      </c>
      <c r="D47" s="90">
        <v>226</v>
      </c>
      <c r="E47" s="83">
        <f t="shared" si="0"/>
        <v>77613</v>
      </c>
      <c r="F47" s="83">
        <f>79636-2823</f>
        <v>76813</v>
      </c>
      <c r="G47" s="87"/>
      <c r="H47" s="117"/>
      <c r="I47" s="83">
        <v>800</v>
      </c>
      <c r="J47" s="17"/>
    </row>
    <row r="48" spans="1:10" ht="21.75" customHeight="1">
      <c r="A48" s="15" t="s">
        <v>38</v>
      </c>
      <c r="B48" s="63">
        <v>266</v>
      </c>
      <c r="C48" s="90">
        <v>244</v>
      </c>
      <c r="D48" s="90">
        <v>296</v>
      </c>
      <c r="E48" s="83">
        <f t="shared" si="0"/>
        <v>0</v>
      </c>
      <c r="F48" s="83"/>
      <c r="G48" s="87"/>
      <c r="H48" s="117"/>
      <c r="I48" s="83"/>
      <c r="J48" s="17"/>
    </row>
    <row r="49" spans="1:10" ht="18.75" customHeight="1">
      <c r="A49" s="15" t="s">
        <v>156</v>
      </c>
      <c r="B49" s="139">
        <v>267</v>
      </c>
      <c r="C49" s="140">
        <v>244</v>
      </c>
      <c r="D49" s="140">
        <v>310</v>
      </c>
      <c r="E49" s="83">
        <f t="shared" si="0"/>
        <v>0</v>
      </c>
      <c r="F49" s="83"/>
      <c r="G49" s="87"/>
      <c r="H49" s="83"/>
      <c r="I49" s="83"/>
      <c r="J49" s="13"/>
    </row>
    <row r="50" spans="1:10" ht="19.5" customHeight="1">
      <c r="A50" s="15" t="s">
        <v>136</v>
      </c>
      <c r="B50" s="138">
        <v>268</v>
      </c>
      <c r="C50" s="90">
        <v>244</v>
      </c>
      <c r="D50" s="90">
        <v>345</v>
      </c>
      <c r="E50" s="83">
        <f t="shared" si="0"/>
        <v>3000</v>
      </c>
      <c r="F50" s="83">
        <v>3000</v>
      </c>
      <c r="G50" s="87"/>
      <c r="H50" s="83"/>
      <c r="I50" s="83"/>
      <c r="J50" s="13"/>
    </row>
    <row r="51" spans="1:10" ht="34.5" customHeight="1">
      <c r="A51" s="15" t="s">
        <v>137</v>
      </c>
      <c r="B51" s="138">
        <v>269</v>
      </c>
      <c r="C51" s="90">
        <v>244</v>
      </c>
      <c r="D51" s="90">
        <v>346</v>
      </c>
      <c r="E51" s="83">
        <f t="shared" si="0"/>
        <v>21378</v>
      </c>
      <c r="F51" s="83">
        <v>5048</v>
      </c>
      <c r="G51" s="87"/>
      <c r="H51" s="83"/>
      <c r="I51" s="83">
        <f>24200-1100-550-6220</f>
        <v>16330</v>
      </c>
      <c r="J51" s="13"/>
    </row>
    <row r="52" spans="1:10" ht="27.75" customHeight="1">
      <c r="A52" s="15" t="s">
        <v>138</v>
      </c>
      <c r="B52" s="63">
        <v>270</v>
      </c>
      <c r="C52" s="90">
        <v>244</v>
      </c>
      <c r="D52" s="90">
        <v>349</v>
      </c>
      <c r="E52" s="83">
        <f t="shared" si="0"/>
        <v>2000</v>
      </c>
      <c r="F52" s="83">
        <v>2000</v>
      </c>
      <c r="G52" s="87"/>
      <c r="H52" s="83"/>
      <c r="I52" s="83"/>
      <c r="J52" s="13"/>
    </row>
    <row r="53" spans="1:10">
      <c r="A53" s="122" t="s">
        <v>40</v>
      </c>
      <c r="B53" s="115">
        <v>300</v>
      </c>
      <c r="C53" s="115" t="s">
        <v>14</v>
      </c>
      <c r="D53" s="115" t="s">
        <v>14</v>
      </c>
      <c r="E53" s="13"/>
      <c r="F53" s="13"/>
      <c r="G53" s="179"/>
      <c r="H53" s="17"/>
      <c r="I53" s="17"/>
      <c r="J53" s="17"/>
    </row>
    <row r="54" spans="1:10">
      <c r="A54" s="15" t="s">
        <v>41</v>
      </c>
      <c r="B54" s="63">
        <v>310</v>
      </c>
      <c r="C54" s="63"/>
      <c r="D54" s="115"/>
      <c r="E54" s="13"/>
      <c r="F54" s="1"/>
      <c r="G54" s="18"/>
      <c r="H54" s="13"/>
      <c r="I54" s="13"/>
      <c r="J54" s="13"/>
    </row>
    <row r="55" spans="1:10">
      <c r="A55" s="15" t="s">
        <v>42</v>
      </c>
      <c r="B55" s="63">
        <v>320</v>
      </c>
      <c r="C55" s="63"/>
      <c r="D55" s="63"/>
      <c r="E55" s="13"/>
      <c r="F55" s="13"/>
      <c r="G55" s="18"/>
      <c r="H55" s="13"/>
      <c r="I55" s="13"/>
      <c r="J55" s="13"/>
    </row>
    <row r="56" spans="1:10">
      <c r="A56" s="114" t="s">
        <v>43</v>
      </c>
      <c r="B56" s="63">
        <v>400</v>
      </c>
      <c r="C56" s="63"/>
      <c r="D56" s="63"/>
      <c r="E56" s="18"/>
      <c r="F56" s="18"/>
      <c r="G56" s="18"/>
      <c r="H56" s="13"/>
      <c r="I56" s="13"/>
      <c r="J56" s="13"/>
    </row>
    <row r="57" spans="1:10">
      <c r="A57" s="15" t="s">
        <v>44</v>
      </c>
      <c r="B57" s="63">
        <v>410</v>
      </c>
      <c r="C57" s="63"/>
      <c r="D57" s="63"/>
      <c r="E57" s="13"/>
      <c r="F57" s="13"/>
      <c r="G57" s="18"/>
      <c r="H57" s="13"/>
      <c r="I57" s="17"/>
      <c r="J57" s="17"/>
    </row>
    <row r="58" spans="1:10">
      <c r="A58" s="15" t="s">
        <v>45</v>
      </c>
      <c r="B58" s="63">
        <v>420</v>
      </c>
      <c r="C58" s="63"/>
      <c r="D58" s="63"/>
      <c r="E58" s="13"/>
      <c r="F58" s="13"/>
      <c r="G58" s="18"/>
      <c r="H58" s="13"/>
      <c r="I58" s="17"/>
      <c r="J58" s="17"/>
    </row>
    <row r="59" spans="1:10">
      <c r="A59" s="15" t="s">
        <v>46</v>
      </c>
      <c r="B59" s="63">
        <v>500</v>
      </c>
      <c r="C59" s="63" t="s">
        <v>14</v>
      </c>
      <c r="D59" s="63"/>
      <c r="E59" s="13"/>
      <c r="F59" s="13"/>
      <c r="G59" s="18"/>
      <c r="H59" s="13"/>
      <c r="I59" s="17"/>
      <c r="J59" s="17"/>
    </row>
    <row r="60" spans="1:10">
      <c r="A60" s="15" t="s">
        <v>47</v>
      </c>
      <c r="B60" s="63">
        <v>600</v>
      </c>
      <c r="C60" s="63" t="s">
        <v>14</v>
      </c>
      <c r="D60" s="63"/>
      <c r="E60" s="13"/>
      <c r="F60" s="13"/>
      <c r="G60" s="18"/>
      <c r="H60" s="13"/>
      <c r="I60" s="13"/>
      <c r="J60" s="13"/>
    </row>
  </sheetData>
  <mergeCells count="14">
    <mergeCell ref="C34:C36"/>
    <mergeCell ref="C8:D8"/>
    <mergeCell ref="I1:J1"/>
    <mergeCell ref="A2:J2"/>
    <mergeCell ref="A3:J3"/>
    <mergeCell ref="A4:A7"/>
    <mergeCell ref="B4:B7"/>
    <mergeCell ref="C4:D6"/>
    <mergeCell ref="E4:J4"/>
    <mergeCell ref="E5:E7"/>
    <mergeCell ref="F5:F7"/>
    <mergeCell ref="G5:G7"/>
    <mergeCell ref="H5:H7"/>
    <mergeCell ref="I5:J6"/>
  </mergeCells>
  <pageMargins left="0.70866141732283472" right="0.23622047244094491" top="0.19685039370078741" bottom="0.23622047244094491" header="0.15748031496062992" footer="0.15748031496062992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topLeftCell="C10" zoomScaleNormal="100" zoomScaleSheetLayoutView="100" workbookViewId="0">
      <selection activeCell="K32" sqref="K32"/>
    </sheetView>
  </sheetViews>
  <sheetFormatPr defaultRowHeight="15"/>
  <cols>
    <col min="1" max="1" width="82.42578125" style="66" customWidth="1"/>
    <col min="2" max="2" width="7.140625" style="66" customWidth="1"/>
    <col min="3" max="3" width="6.140625" style="66" customWidth="1"/>
    <col min="4" max="4" width="9" style="66" customWidth="1"/>
    <col min="5" max="5" width="15.140625" style="66" customWidth="1"/>
    <col min="6" max="6" width="14.5703125" style="66" customWidth="1"/>
    <col min="7" max="7" width="16.7109375" style="66" customWidth="1"/>
    <col min="8" max="8" width="5.7109375" style="66" customWidth="1"/>
    <col min="9" max="9" width="11.7109375" style="66" customWidth="1"/>
    <col min="10" max="10" width="5.28515625" style="66" customWidth="1"/>
    <col min="11" max="11" width="15.42578125" style="66" customWidth="1"/>
    <col min="12" max="12" width="15.140625" style="66" customWidth="1"/>
    <col min="13" max="13" width="15.42578125" style="66" customWidth="1"/>
    <col min="14" max="14" width="5.42578125" style="66" customWidth="1"/>
    <col min="15" max="15" width="13.140625" style="66" customWidth="1"/>
    <col min="16" max="16" width="5.140625" style="66" customWidth="1"/>
    <col min="17" max="17" width="9.140625" style="66"/>
    <col min="18" max="18" width="9.85546875" style="66" bestFit="1" customWidth="1"/>
    <col min="19" max="19" width="10.42578125" style="66" bestFit="1" customWidth="1"/>
    <col min="20" max="260" width="9.140625" style="66"/>
    <col min="261" max="261" width="24.7109375" style="66" customWidth="1"/>
    <col min="262" max="262" width="14.5703125" style="66" customWidth="1"/>
    <col min="263" max="264" width="17.140625" style="66" customWidth="1"/>
    <col min="265" max="265" width="16" style="66" customWidth="1"/>
    <col min="266" max="266" width="19.140625" style="66" customWidth="1"/>
    <col min="267" max="268" width="17.28515625" style="66" customWidth="1"/>
    <col min="269" max="269" width="14.28515625" style="66" customWidth="1"/>
    <col min="270" max="270" width="13.140625" style="66" customWidth="1"/>
    <col min="271" max="516" width="9.140625" style="66"/>
    <col min="517" max="517" width="24.7109375" style="66" customWidth="1"/>
    <col min="518" max="518" width="14.5703125" style="66" customWidth="1"/>
    <col min="519" max="520" width="17.140625" style="66" customWidth="1"/>
    <col min="521" max="521" width="16" style="66" customWidth="1"/>
    <col min="522" max="522" width="19.140625" style="66" customWidth="1"/>
    <col min="523" max="524" width="17.28515625" style="66" customWidth="1"/>
    <col min="525" max="525" width="14.28515625" style="66" customWidth="1"/>
    <col min="526" max="526" width="13.140625" style="66" customWidth="1"/>
    <col min="527" max="772" width="9.140625" style="66"/>
    <col min="773" max="773" width="24.7109375" style="66" customWidth="1"/>
    <col min="774" max="774" width="14.5703125" style="66" customWidth="1"/>
    <col min="775" max="776" width="17.140625" style="66" customWidth="1"/>
    <col min="777" max="777" width="16" style="66" customWidth="1"/>
    <col min="778" max="778" width="19.140625" style="66" customWidth="1"/>
    <col min="779" max="780" width="17.28515625" style="66" customWidth="1"/>
    <col min="781" max="781" width="14.28515625" style="66" customWidth="1"/>
    <col min="782" max="782" width="13.140625" style="66" customWidth="1"/>
    <col min="783" max="1028" width="9.140625" style="66"/>
    <col min="1029" max="1029" width="24.7109375" style="66" customWidth="1"/>
    <col min="1030" max="1030" width="14.5703125" style="66" customWidth="1"/>
    <col min="1031" max="1032" width="17.140625" style="66" customWidth="1"/>
    <col min="1033" max="1033" width="16" style="66" customWidth="1"/>
    <col min="1034" max="1034" width="19.140625" style="66" customWidth="1"/>
    <col min="1035" max="1036" width="17.28515625" style="66" customWidth="1"/>
    <col min="1037" max="1037" width="14.28515625" style="66" customWidth="1"/>
    <col min="1038" max="1038" width="13.140625" style="66" customWidth="1"/>
    <col min="1039" max="1284" width="9.140625" style="66"/>
    <col min="1285" max="1285" width="24.7109375" style="66" customWidth="1"/>
    <col min="1286" max="1286" width="14.5703125" style="66" customWidth="1"/>
    <col min="1287" max="1288" width="17.140625" style="66" customWidth="1"/>
    <col min="1289" max="1289" width="16" style="66" customWidth="1"/>
    <col min="1290" max="1290" width="19.140625" style="66" customWidth="1"/>
    <col min="1291" max="1292" width="17.28515625" style="66" customWidth="1"/>
    <col min="1293" max="1293" width="14.28515625" style="66" customWidth="1"/>
    <col min="1294" max="1294" width="13.140625" style="66" customWidth="1"/>
    <col min="1295" max="1540" width="9.140625" style="66"/>
    <col min="1541" max="1541" width="24.7109375" style="66" customWidth="1"/>
    <col min="1542" max="1542" width="14.5703125" style="66" customWidth="1"/>
    <col min="1543" max="1544" width="17.140625" style="66" customWidth="1"/>
    <col min="1545" max="1545" width="16" style="66" customWidth="1"/>
    <col min="1546" max="1546" width="19.140625" style="66" customWidth="1"/>
    <col min="1547" max="1548" width="17.28515625" style="66" customWidth="1"/>
    <col min="1549" max="1549" width="14.28515625" style="66" customWidth="1"/>
    <col min="1550" max="1550" width="13.140625" style="66" customWidth="1"/>
    <col min="1551" max="1796" width="9.140625" style="66"/>
    <col min="1797" max="1797" width="24.7109375" style="66" customWidth="1"/>
    <col min="1798" max="1798" width="14.5703125" style="66" customWidth="1"/>
    <col min="1799" max="1800" width="17.140625" style="66" customWidth="1"/>
    <col min="1801" max="1801" width="16" style="66" customWidth="1"/>
    <col min="1802" max="1802" width="19.140625" style="66" customWidth="1"/>
    <col min="1803" max="1804" width="17.28515625" style="66" customWidth="1"/>
    <col min="1805" max="1805" width="14.28515625" style="66" customWidth="1"/>
    <col min="1806" max="1806" width="13.140625" style="66" customWidth="1"/>
    <col min="1807" max="2052" width="9.140625" style="66"/>
    <col min="2053" max="2053" width="24.7109375" style="66" customWidth="1"/>
    <col min="2054" max="2054" width="14.5703125" style="66" customWidth="1"/>
    <col min="2055" max="2056" width="17.140625" style="66" customWidth="1"/>
    <col min="2057" max="2057" width="16" style="66" customWidth="1"/>
    <col min="2058" max="2058" width="19.140625" style="66" customWidth="1"/>
    <col min="2059" max="2060" width="17.28515625" style="66" customWidth="1"/>
    <col min="2061" max="2061" width="14.28515625" style="66" customWidth="1"/>
    <col min="2062" max="2062" width="13.140625" style="66" customWidth="1"/>
    <col min="2063" max="2308" width="9.140625" style="66"/>
    <col min="2309" max="2309" width="24.7109375" style="66" customWidth="1"/>
    <col min="2310" max="2310" width="14.5703125" style="66" customWidth="1"/>
    <col min="2311" max="2312" width="17.140625" style="66" customWidth="1"/>
    <col min="2313" max="2313" width="16" style="66" customWidth="1"/>
    <col min="2314" max="2314" width="19.140625" style="66" customWidth="1"/>
    <col min="2315" max="2316" width="17.28515625" style="66" customWidth="1"/>
    <col min="2317" max="2317" width="14.28515625" style="66" customWidth="1"/>
    <col min="2318" max="2318" width="13.140625" style="66" customWidth="1"/>
    <col min="2319" max="2564" width="9.140625" style="66"/>
    <col min="2565" max="2565" width="24.7109375" style="66" customWidth="1"/>
    <col min="2566" max="2566" width="14.5703125" style="66" customWidth="1"/>
    <col min="2567" max="2568" width="17.140625" style="66" customWidth="1"/>
    <col min="2569" max="2569" width="16" style="66" customWidth="1"/>
    <col min="2570" max="2570" width="19.140625" style="66" customWidth="1"/>
    <col min="2571" max="2572" width="17.28515625" style="66" customWidth="1"/>
    <col min="2573" max="2573" width="14.28515625" style="66" customWidth="1"/>
    <col min="2574" max="2574" width="13.140625" style="66" customWidth="1"/>
    <col min="2575" max="2820" width="9.140625" style="66"/>
    <col min="2821" max="2821" width="24.7109375" style="66" customWidth="1"/>
    <col min="2822" max="2822" width="14.5703125" style="66" customWidth="1"/>
    <col min="2823" max="2824" width="17.140625" style="66" customWidth="1"/>
    <col min="2825" max="2825" width="16" style="66" customWidth="1"/>
    <col min="2826" max="2826" width="19.140625" style="66" customWidth="1"/>
    <col min="2827" max="2828" width="17.28515625" style="66" customWidth="1"/>
    <col min="2829" max="2829" width="14.28515625" style="66" customWidth="1"/>
    <col min="2830" max="2830" width="13.140625" style="66" customWidth="1"/>
    <col min="2831" max="3076" width="9.140625" style="66"/>
    <col min="3077" max="3077" width="24.7109375" style="66" customWidth="1"/>
    <col min="3078" max="3078" width="14.5703125" style="66" customWidth="1"/>
    <col min="3079" max="3080" width="17.140625" style="66" customWidth="1"/>
    <col min="3081" max="3081" width="16" style="66" customWidth="1"/>
    <col min="3082" max="3082" width="19.140625" style="66" customWidth="1"/>
    <col min="3083" max="3084" width="17.28515625" style="66" customWidth="1"/>
    <col min="3085" max="3085" width="14.28515625" style="66" customWidth="1"/>
    <col min="3086" max="3086" width="13.140625" style="66" customWidth="1"/>
    <col min="3087" max="3332" width="9.140625" style="66"/>
    <col min="3333" max="3333" width="24.7109375" style="66" customWidth="1"/>
    <col min="3334" max="3334" width="14.5703125" style="66" customWidth="1"/>
    <col min="3335" max="3336" width="17.140625" style="66" customWidth="1"/>
    <col min="3337" max="3337" width="16" style="66" customWidth="1"/>
    <col min="3338" max="3338" width="19.140625" style="66" customWidth="1"/>
    <col min="3339" max="3340" width="17.28515625" style="66" customWidth="1"/>
    <col min="3341" max="3341" width="14.28515625" style="66" customWidth="1"/>
    <col min="3342" max="3342" width="13.140625" style="66" customWidth="1"/>
    <col min="3343" max="3588" width="9.140625" style="66"/>
    <col min="3589" max="3589" width="24.7109375" style="66" customWidth="1"/>
    <col min="3590" max="3590" width="14.5703125" style="66" customWidth="1"/>
    <col min="3591" max="3592" width="17.140625" style="66" customWidth="1"/>
    <col min="3593" max="3593" width="16" style="66" customWidth="1"/>
    <col min="3594" max="3594" width="19.140625" style="66" customWidth="1"/>
    <col min="3595" max="3596" width="17.28515625" style="66" customWidth="1"/>
    <col min="3597" max="3597" width="14.28515625" style="66" customWidth="1"/>
    <col min="3598" max="3598" width="13.140625" style="66" customWidth="1"/>
    <col min="3599" max="3844" width="9.140625" style="66"/>
    <col min="3845" max="3845" width="24.7109375" style="66" customWidth="1"/>
    <col min="3846" max="3846" width="14.5703125" style="66" customWidth="1"/>
    <col min="3847" max="3848" width="17.140625" style="66" customWidth="1"/>
    <col min="3849" max="3849" width="16" style="66" customWidth="1"/>
    <col min="3850" max="3850" width="19.140625" style="66" customWidth="1"/>
    <col min="3851" max="3852" width="17.28515625" style="66" customWidth="1"/>
    <col min="3853" max="3853" width="14.28515625" style="66" customWidth="1"/>
    <col min="3854" max="3854" width="13.140625" style="66" customWidth="1"/>
    <col min="3855" max="4100" width="9.140625" style="66"/>
    <col min="4101" max="4101" width="24.7109375" style="66" customWidth="1"/>
    <col min="4102" max="4102" width="14.5703125" style="66" customWidth="1"/>
    <col min="4103" max="4104" width="17.140625" style="66" customWidth="1"/>
    <col min="4105" max="4105" width="16" style="66" customWidth="1"/>
    <col min="4106" max="4106" width="19.140625" style="66" customWidth="1"/>
    <col min="4107" max="4108" width="17.28515625" style="66" customWidth="1"/>
    <col min="4109" max="4109" width="14.28515625" style="66" customWidth="1"/>
    <col min="4110" max="4110" width="13.140625" style="66" customWidth="1"/>
    <col min="4111" max="4356" width="9.140625" style="66"/>
    <col min="4357" max="4357" width="24.7109375" style="66" customWidth="1"/>
    <col min="4358" max="4358" width="14.5703125" style="66" customWidth="1"/>
    <col min="4359" max="4360" width="17.140625" style="66" customWidth="1"/>
    <col min="4361" max="4361" width="16" style="66" customWidth="1"/>
    <col min="4362" max="4362" width="19.140625" style="66" customWidth="1"/>
    <col min="4363" max="4364" width="17.28515625" style="66" customWidth="1"/>
    <col min="4365" max="4365" width="14.28515625" style="66" customWidth="1"/>
    <col min="4366" max="4366" width="13.140625" style="66" customWidth="1"/>
    <col min="4367" max="4612" width="9.140625" style="66"/>
    <col min="4613" max="4613" width="24.7109375" style="66" customWidth="1"/>
    <col min="4614" max="4614" width="14.5703125" style="66" customWidth="1"/>
    <col min="4615" max="4616" width="17.140625" style="66" customWidth="1"/>
    <col min="4617" max="4617" width="16" style="66" customWidth="1"/>
    <col min="4618" max="4618" width="19.140625" style="66" customWidth="1"/>
    <col min="4619" max="4620" width="17.28515625" style="66" customWidth="1"/>
    <col min="4621" max="4621" width="14.28515625" style="66" customWidth="1"/>
    <col min="4622" max="4622" width="13.140625" style="66" customWidth="1"/>
    <col min="4623" max="4868" width="9.140625" style="66"/>
    <col min="4869" max="4869" width="24.7109375" style="66" customWidth="1"/>
    <col min="4870" max="4870" width="14.5703125" style="66" customWidth="1"/>
    <col min="4871" max="4872" width="17.140625" style="66" customWidth="1"/>
    <col min="4873" max="4873" width="16" style="66" customWidth="1"/>
    <col min="4874" max="4874" width="19.140625" style="66" customWidth="1"/>
    <col min="4875" max="4876" width="17.28515625" style="66" customWidth="1"/>
    <col min="4877" max="4877" width="14.28515625" style="66" customWidth="1"/>
    <col min="4878" max="4878" width="13.140625" style="66" customWidth="1"/>
    <col min="4879" max="5124" width="9.140625" style="66"/>
    <col min="5125" max="5125" width="24.7109375" style="66" customWidth="1"/>
    <col min="5126" max="5126" width="14.5703125" style="66" customWidth="1"/>
    <col min="5127" max="5128" width="17.140625" style="66" customWidth="1"/>
    <col min="5129" max="5129" width="16" style="66" customWidth="1"/>
    <col min="5130" max="5130" width="19.140625" style="66" customWidth="1"/>
    <col min="5131" max="5132" width="17.28515625" style="66" customWidth="1"/>
    <col min="5133" max="5133" width="14.28515625" style="66" customWidth="1"/>
    <col min="5134" max="5134" width="13.140625" style="66" customWidth="1"/>
    <col min="5135" max="5380" width="9.140625" style="66"/>
    <col min="5381" max="5381" width="24.7109375" style="66" customWidth="1"/>
    <col min="5382" max="5382" width="14.5703125" style="66" customWidth="1"/>
    <col min="5383" max="5384" width="17.140625" style="66" customWidth="1"/>
    <col min="5385" max="5385" width="16" style="66" customWidth="1"/>
    <col min="5386" max="5386" width="19.140625" style="66" customWidth="1"/>
    <col min="5387" max="5388" width="17.28515625" style="66" customWidth="1"/>
    <col min="5389" max="5389" width="14.28515625" style="66" customWidth="1"/>
    <col min="5390" max="5390" width="13.140625" style="66" customWidth="1"/>
    <col min="5391" max="5636" width="9.140625" style="66"/>
    <col min="5637" max="5637" width="24.7109375" style="66" customWidth="1"/>
    <col min="5638" max="5638" width="14.5703125" style="66" customWidth="1"/>
    <col min="5639" max="5640" width="17.140625" style="66" customWidth="1"/>
    <col min="5641" max="5641" width="16" style="66" customWidth="1"/>
    <col min="5642" max="5642" width="19.140625" style="66" customWidth="1"/>
    <col min="5643" max="5644" width="17.28515625" style="66" customWidth="1"/>
    <col min="5645" max="5645" width="14.28515625" style="66" customWidth="1"/>
    <col min="5646" max="5646" width="13.140625" style="66" customWidth="1"/>
    <col min="5647" max="5892" width="9.140625" style="66"/>
    <col min="5893" max="5893" width="24.7109375" style="66" customWidth="1"/>
    <col min="5894" max="5894" width="14.5703125" style="66" customWidth="1"/>
    <col min="5895" max="5896" width="17.140625" style="66" customWidth="1"/>
    <col min="5897" max="5897" width="16" style="66" customWidth="1"/>
    <col min="5898" max="5898" width="19.140625" style="66" customWidth="1"/>
    <col min="5899" max="5900" width="17.28515625" style="66" customWidth="1"/>
    <col min="5901" max="5901" width="14.28515625" style="66" customWidth="1"/>
    <col min="5902" max="5902" width="13.140625" style="66" customWidth="1"/>
    <col min="5903" max="6148" width="9.140625" style="66"/>
    <col min="6149" max="6149" width="24.7109375" style="66" customWidth="1"/>
    <col min="6150" max="6150" width="14.5703125" style="66" customWidth="1"/>
    <col min="6151" max="6152" width="17.140625" style="66" customWidth="1"/>
    <col min="6153" max="6153" width="16" style="66" customWidth="1"/>
    <col min="6154" max="6154" width="19.140625" style="66" customWidth="1"/>
    <col min="6155" max="6156" width="17.28515625" style="66" customWidth="1"/>
    <col min="6157" max="6157" width="14.28515625" style="66" customWidth="1"/>
    <col min="6158" max="6158" width="13.140625" style="66" customWidth="1"/>
    <col min="6159" max="6404" width="9.140625" style="66"/>
    <col min="6405" max="6405" width="24.7109375" style="66" customWidth="1"/>
    <col min="6406" max="6406" width="14.5703125" style="66" customWidth="1"/>
    <col min="6407" max="6408" width="17.140625" style="66" customWidth="1"/>
    <col min="6409" max="6409" width="16" style="66" customWidth="1"/>
    <col min="6410" max="6410" width="19.140625" style="66" customWidth="1"/>
    <col min="6411" max="6412" width="17.28515625" style="66" customWidth="1"/>
    <col min="6413" max="6413" width="14.28515625" style="66" customWidth="1"/>
    <col min="6414" max="6414" width="13.140625" style="66" customWidth="1"/>
    <col min="6415" max="6660" width="9.140625" style="66"/>
    <col min="6661" max="6661" width="24.7109375" style="66" customWidth="1"/>
    <col min="6662" max="6662" width="14.5703125" style="66" customWidth="1"/>
    <col min="6663" max="6664" width="17.140625" style="66" customWidth="1"/>
    <col min="6665" max="6665" width="16" style="66" customWidth="1"/>
    <col min="6666" max="6666" width="19.140625" style="66" customWidth="1"/>
    <col min="6667" max="6668" width="17.28515625" style="66" customWidth="1"/>
    <col min="6669" max="6669" width="14.28515625" style="66" customWidth="1"/>
    <col min="6670" max="6670" width="13.140625" style="66" customWidth="1"/>
    <col min="6671" max="6916" width="9.140625" style="66"/>
    <col min="6917" max="6917" width="24.7109375" style="66" customWidth="1"/>
    <col min="6918" max="6918" width="14.5703125" style="66" customWidth="1"/>
    <col min="6919" max="6920" width="17.140625" style="66" customWidth="1"/>
    <col min="6921" max="6921" width="16" style="66" customWidth="1"/>
    <col min="6922" max="6922" width="19.140625" style="66" customWidth="1"/>
    <col min="6923" max="6924" width="17.28515625" style="66" customWidth="1"/>
    <col min="6925" max="6925" width="14.28515625" style="66" customWidth="1"/>
    <col min="6926" max="6926" width="13.140625" style="66" customWidth="1"/>
    <col min="6927" max="7172" width="9.140625" style="66"/>
    <col min="7173" max="7173" width="24.7109375" style="66" customWidth="1"/>
    <col min="7174" max="7174" width="14.5703125" style="66" customWidth="1"/>
    <col min="7175" max="7176" width="17.140625" style="66" customWidth="1"/>
    <col min="7177" max="7177" width="16" style="66" customWidth="1"/>
    <col min="7178" max="7178" width="19.140625" style="66" customWidth="1"/>
    <col min="7179" max="7180" width="17.28515625" style="66" customWidth="1"/>
    <col min="7181" max="7181" width="14.28515625" style="66" customWidth="1"/>
    <col min="7182" max="7182" width="13.140625" style="66" customWidth="1"/>
    <col min="7183" max="7428" width="9.140625" style="66"/>
    <col min="7429" max="7429" width="24.7109375" style="66" customWidth="1"/>
    <col min="7430" max="7430" width="14.5703125" style="66" customWidth="1"/>
    <col min="7431" max="7432" width="17.140625" style="66" customWidth="1"/>
    <col min="7433" max="7433" width="16" style="66" customWidth="1"/>
    <col min="7434" max="7434" width="19.140625" style="66" customWidth="1"/>
    <col min="7435" max="7436" width="17.28515625" style="66" customWidth="1"/>
    <col min="7437" max="7437" width="14.28515625" style="66" customWidth="1"/>
    <col min="7438" max="7438" width="13.140625" style="66" customWidth="1"/>
    <col min="7439" max="7684" width="9.140625" style="66"/>
    <col min="7685" max="7685" width="24.7109375" style="66" customWidth="1"/>
    <col min="7686" max="7686" width="14.5703125" style="66" customWidth="1"/>
    <col min="7687" max="7688" width="17.140625" style="66" customWidth="1"/>
    <col min="7689" max="7689" width="16" style="66" customWidth="1"/>
    <col min="7690" max="7690" width="19.140625" style="66" customWidth="1"/>
    <col min="7691" max="7692" width="17.28515625" style="66" customWidth="1"/>
    <col min="7693" max="7693" width="14.28515625" style="66" customWidth="1"/>
    <col min="7694" max="7694" width="13.140625" style="66" customWidth="1"/>
    <col min="7695" max="7940" width="9.140625" style="66"/>
    <col min="7941" max="7941" width="24.7109375" style="66" customWidth="1"/>
    <col min="7942" max="7942" width="14.5703125" style="66" customWidth="1"/>
    <col min="7943" max="7944" width="17.140625" style="66" customWidth="1"/>
    <col min="7945" max="7945" width="16" style="66" customWidth="1"/>
    <col min="7946" max="7946" width="19.140625" style="66" customWidth="1"/>
    <col min="7947" max="7948" width="17.28515625" style="66" customWidth="1"/>
    <col min="7949" max="7949" width="14.28515625" style="66" customWidth="1"/>
    <col min="7950" max="7950" width="13.140625" style="66" customWidth="1"/>
    <col min="7951" max="8196" width="9.140625" style="66"/>
    <col min="8197" max="8197" width="24.7109375" style="66" customWidth="1"/>
    <col min="8198" max="8198" width="14.5703125" style="66" customWidth="1"/>
    <col min="8199" max="8200" width="17.140625" style="66" customWidth="1"/>
    <col min="8201" max="8201" width="16" style="66" customWidth="1"/>
    <col min="8202" max="8202" width="19.140625" style="66" customWidth="1"/>
    <col min="8203" max="8204" width="17.28515625" style="66" customWidth="1"/>
    <col min="8205" max="8205" width="14.28515625" style="66" customWidth="1"/>
    <col min="8206" max="8206" width="13.140625" style="66" customWidth="1"/>
    <col min="8207" max="8452" width="9.140625" style="66"/>
    <col min="8453" max="8453" width="24.7109375" style="66" customWidth="1"/>
    <col min="8454" max="8454" width="14.5703125" style="66" customWidth="1"/>
    <col min="8455" max="8456" width="17.140625" style="66" customWidth="1"/>
    <col min="8457" max="8457" width="16" style="66" customWidth="1"/>
    <col min="8458" max="8458" width="19.140625" style="66" customWidth="1"/>
    <col min="8459" max="8460" width="17.28515625" style="66" customWidth="1"/>
    <col min="8461" max="8461" width="14.28515625" style="66" customWidth="1"/>
    <col min="8462" max="8462" width="13.140625" style="66" customWidth="1"/>
    <col min="8463" max="8708" width="9.140625" style="66"/>
    <col min="8709" max="8709" width="24.7109375" style="66" customWidth="1"/>
    <col min="8710" max="8710" width="14.5703125" style="66" customWidth="1"/>
    <col min="8711" max="8712" width="17.140625" style="66" customWidth="1"/>
    <col min="8713" max="8713" width="16" style="66" customWidth="1"/>
    <col min="8714" max="8714" width="19.140625" style="66" customWidth="1"/>
    <col min="8715" max="8716" width="17.28515625" style="66" customWidth="1"/>
    <col min="8717" max="8717" width="14.28515625" style="66" customWidth="1"/>
    <col min="8718" max="8718" width="13.140625" style="66" customWidth="1"/>
    <col min="8719" max="8964" width="9.140625" style="66"/>
    <col min="8965" max="8965" width="24.7109375" style="66" customWidth="1"/>
    <col min="8966" max="8966" width="14.5703125" style="66" customWidth="1"/>
    <col min="8967" max="8968" width="17.140625" style="66" customWidth="1"/>
    <col min="8969" max="8969" width="16" style="66" customWidth="1"/>
    <col min="8970" max="8970" width="19.140625" style="66" customWidth="1"/>
    <col min="8971" max="8972" width="17.28515625" style="66" customWidth="1"/>
    <col min="8973" max="8973" width="14.28515625" style="66" customWidth="1"/>
    <col min="8974" max="8974" width="13.140625" style="66" customWidth="1"/>
    <col min="8975" max="9220" width="9.140625" style="66"/>
    <col min="9221" max="9221" width="24.7109375" style="66" customWidth="1"/>
    <col min="9222" max="9222" width="14.5703125" style="66" customWidth="1"/>
    <col min="9223" max="9224" width="17.140625" style="66" customWidth="1"/>
    <col min="9225" max="9225" width="16" style="66" customWidth="1"/>
    <col min="9226" max="9226" width="19.140625" style="66" customWidth="1"/>
    <col min="9227" max="9228" width="17.28515625" style="66" customWidth="1"/>
    <col min="9229" max="9229" width="14.28515625" style="66" customWidth="1"/>
    <col min="9230" max="9230" width="13.140625" style="66" customWidth="1"/>
    <col min="9231" max="9476" width="9.140625" style="66"/>
    <col min="9477" max="9477" width="24.7109375" style="66" customWidth="1"/>
    <col min="9478" max="9478" width="14.5703125" style="66" customWidth="1"/>
    <col min="9479" max="9480" width="17.140625" style="66" customWidth="1"/>
    <col min="9481" max="9481" width="16" style="66" customWidth="1"/>
    <col min="9482" max="9482" width="19.140625" style="66" customWidth="1"/>
    <col min="9483" max="9484" width="17.28515625" style="66" customWidth="1"/>
    <col min="9485" max="9485" width="14.28515625" style="66" customWidth="1"/>
    <col min="9486" max="9486" width="13.140625" style="66" customWidth="1"/>
    <col min="9487" max="9732" width="9.140625" style="66"/>
    <col min="9733" max="9733" width="24.7109375" style="66" customWidth="1"/>
    <col min="9734" max="9734" width="14.5703125" style="66" customWidth="1"/>
    <col min="9735" max="9736" width="17.140625" style="66" customWidth="1"/>
    <col min="9737" max="9737" width="16" style="66" customWidth="1"/>
    <col min="9738" max="9738" width="19.140625" style="66" customWidth="1"/>
    <col min="9739" max="9740" width="17.28515625" style="66" customWidth="1"/>
    <col min="9741" max="9741" width="14.28515625" style="66" customWidth="1"/>
    <col min="9742" max="9742" width="13.140625" style="66" customWidth="1"/>
    <col min="9743" max="9988" width="9.140625" style="66"/>
    <col min="9989" max="9989" width="24.7109375" style="66" customWidth="1"/>
    <col min="9990" max="9990" width="14.5703125" style="66" customWidth="1"/>
    <col min="9991" max="9992" width="17.140625" style="66" customWidth="1"/>
    <col min="9993" max="9993" width="16" style="66" customWidth="1"/>
    <col min="9994" max="9994" width="19.140625" style="66" customWidth="1"/>
    <col min="9995" max="9996" width="17.28515625" style="66" customWidth="1"/>
    <col min="9997" max="9997" width="14.28515625" style="66" customWidth="1"/>
    <col min="9998" max="9998" width="13.140625" style="66" customWidth="1"/>
    <col min="9999" max="10244" width="9.140625" style="66"/>
    <col min="10245" max="10245" width="24.7109375" style="66" customWidth="1"/>
    <col min="10246" max="10246" width="14.5703125" style="66" customWidth="1"/>
    <col min="10247" max="10248" width="17.140625" style="66" customWidth="1"/>
    <col min="10249" max="10249" width="16" style="66" customWidth="1"/>
    <col min="10250" max="10250" width="19.140625" style="66" customWidth="1"/>
    <col min="10251" max="10252" width="17.28515625" style="66" customWidth="1"/>
    <col min="10253" max="10253" width="14.28515625" style="66" customWidth="1"/>
    <col min="10254" max="10254" width="13.140625" style="66" customWidth="1"/>
    <col min="10255" max="10500" width="9.140625" style="66"/>
    <col min="10501" max="10501" width="24.7109375" style="66" customWidth="1"/>
    <col min="10502" max="10502" width="14.5703125" style="66" customWidth="1"/>
    <col min="10503" max="10504" width="17.140625" style="66" customWidth="1"/>
    <col min="10505" max="10505" width="16" style="66" customWidth="1"/>
    <col min="10506" max="10506" width="19.140625" style="66" customWidth="1"/>
    <col min="10507" max="10508" width="17.28515625" style="66" customWidth="1"/>
    <col min="10509" max="10509" width="14.28515625" style="66" customWidth="1"/>
    <col min="10510" max="10510" width="13.140625" style="66" customWidth="1"/>
    <col min="10511" max="10756" width="9.140625" style="66"/>
    <col min="10757" max="10757" width="24.7109375" style="66" customWidth="1"/>
    <col min="10758" max="10758" width="14.5703125" style="66" customWidth="1"/>
    <col min="10759" max="10760" width="17.140625" style="66" customWidth="1"/>
    <col min="10761" max="10761" width="16" style="66" customWidth="1"/>
    <col min="10762" max="10762" width="19.140625" style="66" customWidth="1"/>
    <col min="10763" max="10764" width="17.28515625" style="66" customWidth="1"/>
    <col min="10765" max="10765" width="14.28515625" style="66" customWidth="1"/>
    <col min="10766" max="10766" width="13.140625" style="66" customWidth="1"/>
    <col min="10767" max="11012" width="9.140625" style="66"/>
    <col min="11013" max="11013" width="24.7109375" style="66" customWidth="1"/>
    <col min="11014" max="11014" width="14.5703125" style="66" customWidth="1"/>
    <col min="11015" max="11016" width="17.140625" style="66" customWidth="1"/>
    <col min="11017" max="11017" width="16" style="66" customWidth="1"/>
    <col min="11018" max="11018" width="19.140625" style="66" customWidth="1"/>
    <col min="11019" max="11020" width="17.28515625" style="66" customWidth="1"/>
    <col min="11021" max="11021" width="14.28515625" style="66" customWidth="1"/>
    <col min="11022" max="11022" width="13.140625" style="66" customWidth="1"/>
    <col min="11023" max="11268" width="9.140625" style="66"/>
    <col min="11269" max="11269" width="24.7109375" style="66" customWidth="1"/>
    <col min="11270" max="11270" width="14.5703125" style="66" customWidth="1"/>
    <col min="11271" max="11272" width="17.140625" style="66" customWidth="1"/>
    <col min="11273" max="11273" width="16" style="66" customWidth="1"/>
    <col min="11274" max="11274" width="19.140625" style="66" customWidth="1"/>
    <col min="11275" max="11276" width="17.28515625" style="66" customWidth="1"/>
    <col min="11277" max="11277" width="14.28515625" style="66" customWidth="1"/>
    <col min="11278" max="11278" width="13.140625" style="66" customWidth="1"/>
    <col min="11279" max="11524" width="9.140625" style="66"/>
    <col min="11525" max="11525" width="24.7109375" style="66" customWidth="1"/>
    <col min="11526" max="11526" width="14.5703125" style="66" customWidth="1"/>
    <col min="11527" max="11528" width="17.140625" style="66" customWidth="1"/>
    <col min="11529" max="11529" width="16" style="66" customWidth="1"/>
    <col min="11530" max="11530" width="19.140625" style="66" customWidth="1"/>
    <col min="11531" max="11532" width="17.28515625" style="66" customWidth="1"/>
    <col min="11533" max="11533" width="14.28515625" style="66" customWidth="1"/>
    <col min="11534" max="11534" width="13.140625" style="66" customWidth="1"/>
    <col min="11535" max="11780" width="9.140625" style="66"/>
    <col min="11781" max="11781" width="24.7109375" style="66" customWidth="1"/>
    <col min="11782" max="11782" width="14.5703125" style="66" customWidth="1"/>
    <col min="11783" max="11784" width="17.140625" style="66" customWidth="1"/>
    <col min="11785" max="11785" width="16" style="66" customWidth="1"/>
    <col min="11786" max="11786" width="19.140625" style="66" customWidth="1"/>
    <col min="11787" max="11788" width="17.28515625" style="66" customWidth="1"/>
    <col min="11789" max="11789" width="14.28515625" style="66" customWidth="1"/>
    <col min="11790" max="11790" width="13.140625" style="66" customWidth="1"/>
    <col min="11791" max="12036" width="9.140625" style="66"/>
    <col min="12037" max="12037" width="24.7109375" style="66" customWidth="1"/>
    <col min="12038" max="12038" width="14.5703125" style="66" customWidth="1"/>
    <col min="12039" max="12040" width="17.140625" style="66" customWidth="1"/>
    <col min="12041" max="12041" width="16" style="66" customWidth="1"/>
    <col min="12042" max="12042" width="19.140625" style="66" customWidth="1"/>
    <col min="12043" max="12044" width="17.28515625" style="66" customWidth="1"/>
    <col min="12045" max="12045" width="14.28515625" style="66" customWidth="1"/>
    <col min="12046" max="12046" width="13.140625" style="66" customWidth="1"/>
    <col min="12047" max="12292" width="9.140625" style="66"/>
    <col min="12293" max="12293" width="24.7109375" style="66" customWidth="1"/>
    <col min="12294" max="12294" width="14.5703125" style="66" customWidth="1"/>
    <col min="12295" max="12296" width="17.140625" style="66" customWidth="1"/>
    <col min="12297" max="12297" width="16" style="66" customWidth="1"/>
    <col min="12298" max="12298" width="19.140625" style="66" customWidth="1"/>
    <col min="12299" max="12300" width="17.28515625" style="66" customWidth="1"/>
    <col min="12301" max="12301" width="14.28515625" style="66" customWidth="1"/>
    <col min="12302" max="12302" width="13.140625" style="66" customWidth="1"/>
    <col min="12303" max="12548" width="9.140625" style="66"/>
    <col min="12549" max="12549" width="24.7109375" style="66" customWidth="1"/>
    <col min="12550" max="12550" width="14.5703125" style="66" customWidth="1"/>
    <col min="12551" max="12552" width="17.140625" style="66" customWidth="1"/>
    <col min="12553" max="12553" width="16" style="66" customWidth="1"/>
    <col min="12554" max="12554" width="19.140625" style="66" customWidth="1"/>
    <col min="12555" max="12556" width="17.28515625" style="66" customWidth="1"/>
    <col min="12557" max="12557" width="14.28515625" style="66" customWidth="1"/>
    <col min="12558" max="12558" width="13.140625" style="66" customWidth="1"/>
    <col min="12559" max="12804" width="9.140625" style="66"/>
    <col min="12805" max="12805" width="24.7109375" style="66" customWidth="1"/>
    <col min="12806" max="12806" width="14.5703125" style="66" customWidth="1"/>
    <col min="12807" max="12808" width="17.140625" style="66" customWidth="1"/>
    <col min="12809" max="12809" width="16" style="66" customWidth="1"/>
    <col min="12810" max="12810" width="19.140625" style="66" customWidth="1"/>
    <col min="12811" max="12812" width="17.28515625" style="66" customWidth="1"/>
    <col min="12813" max="12813" width="14.28515625" style="66" customWidth="1"/>
    <col min="12814" max="12814" width="13.140625" style="66" customWidth="1"/>
    <col min="12815" max="13060" width="9.140625" style="66"/>
    <col min="13061" max="13061" width="24.7109375" style="66" customWidth="1"/>
    <col min="13062" max="13062" width="14.5703125" style="66" customWidth="1"/>
    <col min="13063" max="13064" width="17.140625" style="66" customWidth="1"/>
    <col min="13065" max="13065" width="16" style="66" customWidth="1"/>
    <col min="13066" max="13066" width="19.140625" style="66" customWidth="1"/>
    <col min="13067" max="13068" width="17.28515625" style="66" customWidth="1"/>
    <col min="13069" max="13069" width="14.28515625" style="66" customWidth="1"/>
    <col min="13070" max="13070" width="13.140625" style="66" customWidth="1"/>
    <col min="13071" max="13316" width="9.140625" style="66"/>
    <col min="13317" max="13317" width="24.7109375" style="66" customWidth="1"/>
    <col min="13318" max="13318" width="14.5703125" style="66" customWidth="1"/>
    <col min="13319" max="13320" width="17.140625" style="66" customWidth="1"/>
    <col min="13321" max="13321" width="16" style="66" customWidth="1"/>
    <col min="13322" max="13322" width="19.140625" style="66" customWidth="1"/>
    <col min="13323" max="13324" width="17.28515625" style="66" customWidth="1"/>
    <col min="13325" max="13325" width="14.28515625" style="66" customWidth="1"/>
    <col min="13326" max="13326" width="13.140625" style="66" customWidth="1"/>
    <col min="13327" max="13572" width="9.140625" style="66"/>
    <col min="13573" max="13573" width="24.7109375" style="66" customWidth="1"/>
    <col min="13574" max="13574" width="14.5703125" style="66" customWidth="1"/>
    <col min="13575" max="13576" width="17.140625" style="66" customWidth="1"/>
    <col min="13577" max="13577" width="16" style="66" customWidth="1"/>
    <col min="13578" max="13578" width="19.140625" style="66" customWidth="1"/>
    <col min="13579" max="13580" width="17.28515625" style="66" customWidth="1"/>
    <col min="13581" max="13581" width="14.28515625" style="66" customWidth="1"/>
    <col min="13582" max="13582" width="13.140625" style="66" customWidth="1"/>
    <col min="13583" max="13828" width="9.140625" style="66"/>
    <col min="13829" max="13829" width="24.7109375" style="66" customWidth="1"/>
    <col min="13830" max="13830" width="14.5703125" style="66" customWidth="1"/>
    <col min="13831" max="13832" width="17.140625" style="66" customWidth="1"/>
    <col min="13833" max="13833" width="16" style="66" customWidth="1"/>
    <col min="13834" max="13834" width="19.140625" style="66" customWidth="1"/>
    <col min="13835" max="13836" width="17.28515625" style="66" customWidth="1"/>
    <col min="13837" max="13837" width="14.28515625" style="66" customWidth="1"/>
    <col min="13838" max="13838" width="13.140625" style="66" customWidth="1"/>
    <col min="13839" max="14084" width="9.140625" style="66"/>
    <col min="14085" max="14085" width="24.7109375" style="66" customWidth="1"/>
    <col min="14086" max="14086" width="14.5703125" style="66" customWidth="1"/>
    <col min="14087" max="14088" width="17.140625" style="66" customWidth="1"/>
    <col min="14089" max="14089" width="16" style="66" customWidth="1"/>
    <col min="14090" max="14090" width="19.140625" style="66" customWidth="1"/>
    <col min="14091" max="14092" width="17.28515625" style="66" customWidth="1"/>
    <col min="14093" max="14093" width="14.28515625" style="66" customWidth="1"/>
    <col min="14094" max="14094" width="13.140625" style="66" customWidth="1"/>
    <col min="14095" max="14340" width="9.140625" style="66"/>
    <col min="14341" max="14341" width="24.7109375" style="66" customWidth="1"/>
    <col min="14342" max="14342" width="14.5703125" style="66" customWidth="1"/>
    <col min="14343" max="14344" width="17.140625" style="66" customWidth="1"/>
    <col min="14345" max="14345" width="16" style="66" customWidth="1"/>
    <col min="14346" max="14346" width="19.140625" style="66" customWidth="1"/>
    <col min="14347" max="14348" width="17.28515625" style="66" customWidth="1"/>
    <col min="14349" max="14349" width="14.28515625" style="66" customWidth="1"/>
    <col min="14350" max="14350" width="13.140625" style="66" customWidth="1"/>
    <col min="14351" max="14596" width="9.140625" style="66"/>
    <col min="14597" max="14597" width="24.7109375" style="66" customWidth="1"/>
    <col min="14598" max="14598" width="14.5703125" style="66" customWidth="1"/>
    <col min="14599" max="14600" width="17.140625" style="66" customWidth="1"/>
    <col min="14601" max="14601" width="16" style="66" customWidth="1"/>
    <col min="14602" max="14602" width="19.140625" style="66" customWidth="1"/>
    <col min="14603" max="14604" width="17.28515625" style="66" customWidth="1"/>
    <col min="14605" max="14605" width="14.28515625" style="66" customWidth="1"/>
    <col min="14606" max="14606" width="13.140625" style="66" customWidth="1"/>
    <col min="14607" max="14852" width="9.140625" style="66"/>
    <col min="14853" max="14853" width="24.7109375" style="66" customWidth="1"/>
    <col min="14854" max="14854" width="14.5703125" style="66" customWidth="1"/>
    <col min="14855" max="14856" width="17.140625" style="66" customWidth="1"/>
    <col min="14857" max="14857" width="16" style="66" customWidth="1"/>
    <col min="14858" max="14858" width="19.140625" style="66" customWidth="1"/>
    <col min="14859" max="14860" width="17.28515625" style="66" customWidth="1"/>
    <col min="14861" max="14861" width="14.28515625" style="66" customWidth="1"/>
    <col min="14862" max="14862" width="13.140625" style="66" customWidth="1"/>
    <col min="14863" max="15108" width="9.140625" style="66"/>
    <col min="15109" max="15109" width="24.7109375" style="66" customWidth="1"/>
    <col min="15110" max="15110" width="14.5703125" style="66" customWidth="1"/>
    <col min="15111" max="15112" width="17.140625" style="66" customWidth="1"/>
    <col min="15113" max="15113" width="16" style="66" customWidth="1"/>
    <col min="15114" max="15114" width="19.140625" style="66" customWidth="1"/>
    <col min="15115" max="15116" width="17.28515625" style="66" customWidth="1"/>
    <col min="15117" max="15117" width="14.28515625" style="66" customWidth="1"/>
    <col min="15118" max="15118" width="13.140625" style="66" customWidth="1"/>
    <col min="15119" max="15364" width="9.140625" style="66"/>
    <col min="15365" max="15365" width="24.7109375" style="66" customWidth="1"/>
    <col min="15366" max="15366" width="14.5703125" style="66" customWidth="1"/>
    <col min="15367" max="15368" width="17.140625" style="66" customWidth="1"/>
    <col min="15369" max="15369" width="16" style="66" customWidth="1"/>
    <col min="15370" max="15370" width="19.140625" style="66" customWidth="1"/>
    <col min="15371" max="15372" width="17.28515625" style="66" customWidth="1"/>
    <col min="15373" max="15373" width="14.28515625" style="66" customWidth="1"/>
    <col min="15374" max="15374" width="13.140625" style="66" customWidth="1"/>
    <col min="15375" max="15620" width="9.140625" style="66"/>
    <col min="15621" max="15621" width="24.7109375" style="66" customWidth="1"/>
    <col min="15622" max="15622" width="14.5703125" style="66" customWidth="1"/>
    <col min="15623" max="15624" width="17.140625" style="66" customWidth="1"/>
    <col min="15625" max="15625" width="16" style="66" customWidth="1"/>
    <col min="15626" max="15626" width="19.140625" style="66" customWidth="1"/>
    <col min="15627" max="15628" width="17.28515625" style="66" customWidth="1"/>
    <col min="15629" max="15629" width="14.28515625" style="66" customWidth="1"/>
    <col min="15630" max="15630" width="13.140625" style="66" customWidth="1"/>
    <col min="15631" max="15876" width="9.140625" style="66"/>
    <col min="15877" max="15877" width="24.7109375" style="66" customWidth="1"/>
    <col min="15878" max="15878" width="14.5703125" style="66" customWidth="1"/>
    <col min="15879" max="15880" width="17.140625" style="66" customWidth="1"/>
    <col min="15881" max="15881" width="16" style="66" customWidth="1"/>
    <col min="15882" max="15882" width="19.140625" style="66" customWidth="1"/>
    <col min="15883" max="15884" width="17.28515625" style="66" customWidth="1"/>
    <col min="15885" max="15885" width="14.28515625" style="66" customWidth="1"/>
    <col min="15886" max="15886" width="13.140625" style="66" customWidth="1"/>
    <col min="15887" max="16132" width="9.140625" style="66"/>
    <col min="16133" max="16133" width="24.7109375" style="66" customWidth="1"/>
    <col min="16134" max="16134" width="14.5703125" style="66" customWidth="1"/>
    <col min="16135" max="16136" width="17.140625" style="66" customWidth="1"/>
    <col min="16137" max="16137" width="16" style="66" customWidth="1"/>
    <col min="16138" max="16138" width="19.140625" style="66" customWidth="1"/>
    <col min="16139" max="16140" width="17.28515625" style="66" customWidth="1"/>
    <col min="16141" max="16141" width="14.28515625" style="66" customWidth="1"/>
    <col min="16142" max="16142" width="13.140625" style="66" customWidth="1"/>
    <col min="16143" max="16384" width="9.140625" style="66"/>
  </cols>
  <sheetData>
    <row r="1" spans="1:17" ht="18.75">
      <c r="P1" s="120" t="s">
        <v>0</v>
      </c>
    </row>
    <row r="2" spans="1:17" ht="18.75">
      <c r="A2" s="219" t="s">
        <v>128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7" ht="18.75" customHeight="1">
      <c r="A3" s="217" t="s">
        <v>1</v>
      </c>
      <c r="B3" s="220" t="s">
        <v>2</v>
      </c>
      <c r="C3" s="217" t="s">
        <v>3</v>
      </c>
      <c r="D3" s="217"/>
      <c r="E3" s="217" t="s">
        <v>4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68"/>
    </row>
    <row r="4" spans="1:17" ht="67.5" customHeight="1">
      <c r="A4" s="217"/>
      <c r="B4" s="220"/>
      <c r="C4" s="217"/>
      <c r="D4" s="217"/>
      <c r="E4" s="225" t="s">
        <v>126</v>
      </c>
      <c r="F4" s="226" t="s">
        <v>6</v>
      </c>
      <c r="G4" s="226" t="s">
        <v>7</v>
      </c>
      <c r="H4" s="227" t="s">
        <v>8</v>
      </c>
      <c r="I4" s="228" t="s">
        <v>9</v>
      </c>
      <c r="J4" s="228"/>
      <c r="K4" s="229" t="s">
        <v>129</v>
      </c>
      <c r="L4" s="226" t="s">
        <v>6</v>
      </c>
      <c r="M4" s="226" t="s">
        <v>7</v>
      </c>
      <c r="N4" s="227" t="s">
        <v>8</v>
      </c>
      <c r="O4" s="228" t="s">
        <v>9</v>
      </c>
      <c r="P4" s="228"/>
    </row>
    <row r="5" spans="1:17" ht="42" customHeight="1">
      <c r="A5" s="217"/>
      <c r="B5" s="220"/>
      <c r="C5" s="217"/>
      <c r="D5" s="217"/>
      <c r="E5" s="225"/>
      <c r="F5" s="226"/>
      <c r="G5" s="226"/>
      <c r="H5" s="227"/>
      <c r="I5" s="228"/>
      <c r="J5" s="228"/>
      <c r="K5" s="229"/>
      <c r="L5" s="226"/>
      <c r="M5" s="226"/>
      <c r="N5" s="227"/>
      <c r="O5" s="228"/>
      <c r="P5" s="228"/>
    </row>
    <row r="6" spans="1:17" ht="70.5" customHeight="1">
      <c r="A6" s="217"/>
      <c r="B6" s="220"/>
      <c r="C6" s="63" t="s">
        <v>10</v>
      </c>
      <c r="D6" s="63" t="s">
        <v>11</v>
      </c>
      <c r="E6" s="225"/>
      <c r="F6" s="226"/>
      <c r="G6" s="226"/>
      <c r="H6" s="227"/>
      <c r="I6" s="69" t="s">
        <v>5</v>
      </c>
      <c r="J6" s="147" t="s">
        <v>12</v>
      </c>
      <c r="K6" s="229"/>
      <c r="L6" s="226"/>
      <c r="M6" s="226"/>
      <c r="N6" s="227"/>
      <c r="O6" s="69" t="s">
        <v>5</v>
      </c>
      <c r="P6" s="121" t="s">
        <v>12</v>
      </c>
    </row>
    <row r="7" spans="1:17" ht="15" customHeight="1">
      <c r="A7" s="63">
        <v>1</v>
      </c>
      <c r="B7" s="63">
        <v>2</v>
      </c>
      <c r="C7" s="217">
        <v>3</v>
      </c>
      <c r="D7" s="217"/>
      <c r="E7" s="161">
        <v>10</v>
      </c>
      <c r="F7" s="63"/>
      <c r="G7" s="63"/>
      <c r="H7" s="63"/>
      <c r="I7" s="63"/>
      <c r="J7" s="63"/>
      <c r="K7" s="161"/>
      <c r="L7" s="63"/>
      <c r="M7" s="63"/>
      <c r="N7" s="63"/>
      <c r="O7" s="63"/>
      <c r="P7" s="63">
        <v>11</v>
      </c>
    </row>
    <row r="8" spans="1:17">
      <c r="A8" s="71" t="s">
        <v>13</v>
      </c>
      <c r="B8" s="3">
        <v>100</v>
      </c>
      <c r="C8" s="5" t="s">
        <v>14</v>
      </c>
      <c r="D8" s="5"/>
      <c r="E8" s="158">
        <f>F8+G8+I8</f>
        <v>5269002</v>
      </c>
      <c r="F8" s="6">
        <f>F15</f>
        <v>5189252</v>
      </c>
      <c r="G8" s="6"/>
      <c r="H8" s="6"/>
      <c r="I8" s="6">
        <f>I10+I19</f>
        <v>79750</v>
      </c>
      <c r="J8" s="6"/>
      <c r="K8" s="158">
        <f>L8+M8+O8</f>
        <v>5273836</v>
      </c>
      <c r="L8" s="6">
        <f>L15</f>
        <v>5189436</v>
      </c>
      <c r="M8" s="6"/>
      <c r="N8" s="6"/>
      <c r="O8" s="6">
        <f>O10+O19</f>
        <v>84400</v>
      </c>
      <c r="P8" s="6"/>
    </row>
    <row r="9" spans="1:17">
      <c r="A9" s="13" t="s">
        <v>117</v>
      </c>
      <c r="B9" s="73">
        <v>110</v>
      </c>
      <c r="C9" s="18"/>
      <c r="D9" s="18"/>
      <c r="E9" s="162"/>
      <c r="F9" s="107"/>
      <c r="G9" s="107"/>
      <c r="H9" s="107"/>
      <c r="I9" s="107"/>
      <c r="J9" s="107"/>
      <c r="K9" s="162"/>
      <c r="L9" s="107"/>
      <c r="M9" s="107"/>
      <c r="N9" s="107"/>
      <c r="O9" s="107"/>
      <c r="P9" s="107"/>
    </row>
    <row r="10" spans="1:17">
      <c r="A10" s="1" t="s">
        <v>15</v>
      </c>
      <c r="B10" s="74">
        <v>120</v>
      </c>
      <c r="C10" s="74" t="s">
        <v>16</v>
      </c>
      <c r="D10" s="14">
        <v>131</v>
      </c>
      <c r="E10" s="158">
        <f>I10+J10+F10</f>
        <v>5269002</v>
      </c>
      <c r="F10" s="1">
        <f>F15</f>
        <v>5189252</v>
      </c>
      <c r="G10" s="80" t="s">
        <v>14</v>
      </c>
      <c r="H10" s="80" t="s">
        <v>14</v>
      </c>
      <c r="I10" s="123">
        <f>SUM(I11:I14)</f>
        <v>79750</v>
      </c>
      <c r="J10" s="80"/>
      <c r="K10" s="158">
        <f>O10+P10+L10</f>
        <v>5273836</v>
      </c>
      <c r="L10" s="1">
        <f>L15</f>
        <v>5189436</v>
      </c>
      <c r="M10" s="80" t="s">
        <v>14</v>
      </c>
      <c r="N10" s="80" t="s">
        <v>14</v>
      </c>
      <c r="O10" s="123">
        <f>SUM(O11:O14)</f>
        <v>84400</v>
      </c>
      <c r="P10" s="80"/>
    </row>
    <row r="11" spans="1:17" ht="21.95" customHeight="1">
      <c r="A11" s="148" t="s">
        <v>146</v>
      </c>
      <c r="B11" s="81"/>
      <c r="C11" s="73" t="s">
        <v>16</v>
      </c>
      <c r="D11" s="73" t="s">
        <v>118</v>
      </c>
      <c r="E11" s="160">
        <v>8350</v>
      </c>
      <c r="F11" s="13"/>
      <c r="G11" s="13"/>
      <c r="H11" s="13"/>
      <c r="I11" s="13">
        <v>8350</v>
      </c>
      <c r="J11" s="13"/>
      <c r="K11" s="160">
        <v>8350</v>
      </c>
      <c r="L11" s="13"/>
      <c r="M11" s="13"/>
      <c r="N11" s="13"/>
      <c r="O11" s="13">
        <v>8350</v>
      </c>
      <c r="P11" s="13"/>
    </row>
    <row r="12" spans="1:17" ht="28.5" customHeight="1">
      <c r="A12" s="148" t="s">
        <v>144</v>
      </c>
      <c r="B12" s="81"/>
      <c r="C12" s="73"/>
      <c r="D12" s="73"/>
      <c r="E12" s="160">
        <v>12800</v>
      </c>
      <c r="F12" s="13"/>
      <c r="G12" s="13"/>
      <c r="H12" s="13"/>
      <c r="I12" s="13">
        <v>12800</v>
      </c>
      <c r="J12" s="13"/>
      <c r="K12" s="160">
        <v>12800</v>
      </c>
      <c r="L12" s="13"/>
      <c r="M12" s="13"/>
      <c r="N12" s="13"/>
      <c r="O12" s="13">
        <v>12800</v>
      </c>
      <c r="P12" s="13"/>
    </row>
    <row r="13" spans="1:17" ht="27.75" customHeight="1">
      <c r="A13" s="148" t="s">
        <v>148</v>
      </c>
      <c r="B13" s="81"/>
      <c r="C13" s="73"/>
      <c r="D13" s="73"/>
      <c r="E13" s="160">
        <v>12500</v>
      </c>
      <c r="F13" s="13"/>
      <c r="G13" s="13"/>
      <c r="H13" s="13"/>
      <c r="I13" s="13">
        <v>48800</v>
      </c>
      <c r="J13" s="13"/>
      <c r="K13" s="160">
        <v>13000</v>
      </c>
      <c r="L13" s="13"/>
      <c r="M13" s="13"/>
      <c r="N13" s="13"/>
      <c r="O13" s="13">
        <v>52750</v>
      </c>
      <c r="P13" s="13"/>
    </row>
    <row r="14" spans="1:17" ht="21.95" customHeight="1">
      <c r="A14" s="148" t="s">
        <v>145</v>
      </c>
      <c r="B14" s="81"/>
      <c r="C14" s="73"/>
      <c r="D14" s="73"/>
      <c r="E14" s="160">
        <v>9800</v>
      </c>
      <c r="F14" s="13"/>
      <c r="G14" s="13"/>
      <c r="H14" s="13"/>
      <c r="I14" s="13">
        <v>9800</v>
      </c>
      <c r="J14" s="13"/>
      <c r="K14" s="160">
        <v>10500</v>
      </c>
      <c r="L14" s="13"/>
      <c r="M14" s="13"/>
      <c r="N14" s="13"/>
      <c r="O14" s="13">
        <v>10500</v>
      </c>
      <c r="P14" s="13"/>
    </row>
    <row r="15" spans="1:17" ht="22.5" customHeight="1">
      <c r="A15" s="15" t="s">
        <v>17</v>
      </c>
      <c r="B15" s="81"/>
      <c r="C15" s="73" t="s">
        <v>16</v>
      </c>
      <c r="D15" s="73" t="s">
        <v>118</v>
      </c>
      <c r="E15" s="160">
        <f>F15</f>
        <v>5189252</v>
      </c>
      <c r="F15" s="124">
        <f>F21</f>
        <v>5189252</v>
      </c>
      <c r="G15" s="124"/>
      <c r="H15" s="124"/>
      <c r="I15" s="124"/>
      <c r="J15" s="124"/>
      <c r="K15" s="160">
        <f>L15</f>
        <v>5189436</v>
      </c>
      <c r="L15" s="124">
        <f>L21</f>
        <v>5189436</v>
      </c>
      <c r="M15" s="124"/>
      <c r="N15" s="124"/>
      <c r="O15" s="124"/>
      <c r="P15" s="124"/>
    </row>
    <row r="16" spans="1:17">
      <c r="A16" s="15" t="s">
        <v>18</v>
      </c>
      <c r="B16" s="63">
        <v>130</v>
      </c>
      <c r="C16" s="73"/>
      <c r="D16" s="73"/>
      <c r="E16" s="163"/>
      <c r="F16" s="125"/>
      <c r="G16" s="125"/>
      <c r="H16" s="125"/>
      <c r="I16" s="125"/>
      <c r="J16" s="125"/>
      <c r="K16" s="163"/>
      <c r="L16" s="125"/>
      <c r="M16" s="125"/>
      <c r="N16" s="125"/>
      <c r="O16" s="125"/>
      <c r="P16" s="126"/>
    </row>
    <row r="17" spans="1:20" ht="25.5">
      <c r="A17" s="88" t="s">
        <v>19</v>
      </c>
      <c r="B17" s="63">
        <v>140</v>
      </c>
      <c r="C17" s="73"/>
      <c r="D17" s="73"/>
      <c r="E17" s="164"/>
      <c r="F17" s="126"/>
      <c r="G17" s="126"/>
      <c r="H17" s="126"/>
      <c r="I17" s="126"/>
      <c r="J17" s="126"/>
      <c r="K17" s="164"/>
      <c r="L17" s="126"/>
      <c r="M17" s="126"/>
      <c r="N17" s="126"/>
      <c r="O17" s="126"/>
      <c r="P17" s="126"/>
    </row>
    <row r="18" spans="1:20">
      <c r="A18" s="84" t="s">
        <v>20</v>
      </c>
      <c r="B18" s="5">
        <v>150</v>
      </c>
      <c r="C18" s="3" t="s">
        <v>16</v>
      </c>
      <c r="D18" s="183" t="s">
        <v>165</v>
      </c>
      <c r="E18" s="158"/>
      <c r="F18" s="155"/>
      <c r="G18" s="155"/>
      <c r="H18" s="155"/>
      <c r="I18" s="155"/>
      <c r="J18" s="155"/>
      <c r="K18" s="158"/>
      <c r="L18" s="155"/>
      <c r="M18" s="155"/>
      <c r="N18" s="155"/>
      <c r="O18" s="155"/>
      <c r="P18" s="155"/>
    </row>
    <row r="19" spans="1:20" ht="22.5" customHeight="1">
      <c r="A19" s="15" t="s">
        <v>21</v>
      </c>
      <c r="B19" s="63">
        <v>160</v>
      </c>
      <c r="C19" s="73" t="s">
        <v>16</v>
      </c>
      <c r="D19" s="183" t="s">
        <v>166</v>
      </c>
      <c r="E19" s="162"/>
      <c r="F19" s="107"/>
      <c r="G19" s="107"/>
      <c r="H19" s="107"/>
      <c r="I19" s="107"/>
      <c r="J19" s="107"/>
      <c r="K19" s="162"/>
      <c r="L19" s="107"/>
      <c r="M19" s="107"/>
      <c r="N19" s="107"/>
      <c r="O19" s="107"/>
      <c r="P19" s="107"/>
    </row>
    <row r="20" spans="1:20">
      <c r="A20" s="15" t="s">
        <v>22</v>
      </c>
      <c r="B20" s="63">
        <v>180</v>
      </c>
      <c r="C20" s="63" t="s">
        <v>14</v>
      </c>
      <c r="D20" s="63" t="s">
        <v>14</v>
      </c>
      <c r="E20" s="162"/>
      <c r="F20" s="107"/>
      <c r="G20" s="107"/>
      <c r="H20" s="107"/>
      <c r="I20" s="107"/>
      <c r="J20" s="107"/>
      <c r="K20" s="162"/>
      <c r="L20" s="107"/>
      <c r="M20" s="107"/>
      <c r="N20" s="107"/>
      <c r="O20" s="107"/>
      <c r="P20" s="107"/>
    </row>
    <row r="21" spans="1:20" ht="18.75" customHeight="1">
      <c r="A21" s="71" t="s">
        <v>23</v>
      </c>
      <c r="B21" s="159">
        <v>200</v>
      </c>
      <c r="C21" s="9" t="s">
        <v>14</v>
      </c>
      <c r="D21" s="9" t="s">
        <v>14</v>
      </c>
      <c r="E21" s="170">
        <f>F21+G21+I21</f>
        <v>5269002</v>
      </c>
      <c r="F21" s="171">
        <f>F22+F26+F27+F29+F30+F32</f>
        <v>5189252</v>
      </c>
      <c r="G21" s="171"/>
      <c r="H21" s="171"/>
      <c r="I21" s="171">
        <f>I22+I26+I27+I29+I30+I32</f>
        <v>79750</v>
      </c>
      <c r="J21" s="171"/>
      <c r="K21" s="170">
        <f>L21+M21+O21</f>
        <v>5273836</v>
      </c>
      <c r="L21" s="171">
        <f>L22+L26+L27+L29+L30+L32</f>
        <v>5189436</v>
      </c>
      <c r="M21" s="171"/>
      <c r="N21" s="171"/>
      <c r="O21" s="171">
        <f>O22+O26+O27+O29+O30+O32</f>
        <v>84400</v>
      </c>
      <c r="P21" s="6"/>
      <c r="Q21" s="93"/>
      <c r="R21" s="93"/>
      <c r="S21" s="93"/>
      <c r="T21" s="93"/>
    </row>
    <row r="22" spans="1:20" ht="19.5" customHeight="1">
      <c r="A22" s="94" t="s">
        <v>24</v>
      </c>
      <c r="B22" s="95">
        <v>210</v>
      </c>
      <c r="C22" s="127"/>
      <c r="D22" s="127"/>
      <c r="E22" s="167">
        <f>E23+E25</f>
        <v>4929600</v>
      </c>
      <c r="F22" s="168">
        <f>SUM(F23:F25)</f>
        <v>4885220</v>
      </c>
      <c r="G22" s="168"/>
      <c r="H22" s="169"/>
      <c r="I22" s="168">
        <f>SUM(I23:I25)</f>
        <v>54750</v>
      </c>
      <c r="J22" s="169"/>
      <c r="K22" s="167">
        <f>SUM(L22:O22)</f>
        <v>4944620</v>
      </c>
      <c r="L22" s="168">
        <f>SUM(L23:L25)</f>
        <v>4885220</v>
      </c>
      <c r="M22" s="168"/>
      <c r="N22" s="169"/>
      <c r="O22" s="168">
        <f>SUM(O23:O25)</f>
        <v>59400</v>
      </c>
      <c r="P22" s="99"/>
      <c r="Q22" s="93"/>
      <c r="R22" s="93"/>
      <c r="S22" s="93"/>
      <c r="T22" s="93"/>
    </row>
    <row r="23" spans="1:20">
      <c r="A23" s="81" t="s">
        <v>25</v>
      </c>
      <c r="B23" s="11">
        <v>211</v>
      </c>
      <c r="C23" s="12">
        <v>111</v>
      </c>
      <c r="D23" s="12">
        <v>211</v>
      </c>
      <c r="E23" s="165">
        <f>I23+F23</f>
        <v>3786181</v>
      </c>
      <c r="F23" s="10">
        <v>3744130</v>
      </c>
      <c r="G23" s="128"/>
      <c r="H23" s="128"/>
      <c r="I23" s="128">
        <v>42051</v>
      </c>
      <c r="J23" s="128"/>
      <c r="K23" s="165">
        <f t="shared" ref="K23:K42" si="0">SUM(L23:O23)</f>
        <v>3789752</v>
      </c>
      <c r="L23" s="10">
        <f>F23</f>
        <v>3744130</v>
      </c>
      <c r="M23" s="128"/>
      <c r="N23" s="128"/>
      <c r="O23" s="128">
        <v>45622</v>
      </c>
      <c r="P23" s="128"/>
      <c r="Q23" s="93"/>
      <c r="R23" s="129"/>
      <c r="S23" s="105"/>
      <c r="T23" s="93"/>
    </row>
    <row r="24" spans="1:20">
      <c r="A24" s="13" t="s">
        <v>154</v>
      </c>
      <c r="B24" s="11">
        <v>212</v>
      </c>
      <c r="C24" s="12">
        <v>111</v>
      </c>
      <c r="D24" s="12">
        <v>266</v>
      </c>
      <c r="E24" s="165">
        <f>I24+F24</f>
        <v>10370</v>
      </c>
      <c r="F24" s="128">
        <v>10370</v>
      </c>
      <c r="G24" s="128"/>
      <c r="H24" s="128"/>
      <c r="I24" s="128"/>
      <c r="J24" s="128"/>
      <c r="K24" s="165">
        <f t="shared" si="0"/>
        <v>10370</v>
      </c>
      <c r="L24" s="128">
        <f>F24</f>
        <v>10370</v>
      </c>
      <c r="M24" s="128"/>
      <c r="N24" s="128"/>
      <c r="O24" s="128"/>
      <c r="P24" s="128"/>
      <c r="Q24" s="93"/>
      <c r="R24" s="93"/>
      <c r="S24" s="93"/>
      <c r="T24" s="93"/>
    </row>
    <row r="25" spans="1:20">
      <c r="A25" s="81" t="s">
        <v>26</v>
      </c>
      <c r="B25" s="11">
        <v>213</v>
      </c>
      <c r="C25" s="12">
        <v>119</v>
      </c>
      <c r="D25" s="12">
        <v>213</v>
      </c>
      <c r="E25" s="165">
        <f>I25+F25</f>
        <v>1143419</v>
      </c>
      <c r="F25" s="124">
        <v>1130720</v>
      </c>
      <c r="G25" s="128"/>
      <c r="H25" s="128"/>
      <c r="I25" s="128">
        <v>12699</v>
      </c>
      <c r="J25" s="128"/>
      <c r="K25" s="165">
        <f t="shared" si="0"/>
        <v>1144498</v>
      </c>
      <c r="L25" s="124">
        <f>F25</f>
        <v>1130720</v>
      </c>
      <c r="M25" s="128"/>
      <c r="N25" s="128"/>
      <c r="O25" s="128">
        <v>13778</v>
      </c>
      <c r="P25" s="128"/>
      <c r="Q25" s="93"/>
      <c r="R25" s="129"/>
      <c r="S25" s="105"/>
      <c r="T25" s="93"/>
    </row>
    <row r="26" spans="1:20">
      <c r="A26" s="150" t="s">
        <v>155</v>
      </c>
      <c r="B26" s="112">
        <v>220</v>
      </c>
      <c r="C26" s="14"/>
      <c r="D26" s="14"/>
      <c r="E26" s="166"/>
      <c r="F26" s="156"/>
      <c r="G26" s="157"/>
      <c r="H26" s="157"/>
      <c r="I26" s="157"/>
      <c r="J26" s="157"/>
      <c r="K26" s="166"/>
      <c r="L26" s="156"/>
      <c r="M26" s="157"/>
      <c r="N26" s="157"/>
      <c r="O26" s="157"/>
      <c r="P26" s="157"/>
      <c r="Q26" s="93"/>
      <c r="R26" s="129"/>
      <c r="S26" s="105"/>
      <c r="T26" s="93"/>
    </row>
    <row r="27" spans="1:20">
      <c r="A27" s="1" t="s">
        <v>27</v>
      </c>
      <c r="B27" s="112">
        <v>230</v>
      </c>
      <c r="C27" s="14"/>
      <c r="D27" s="14"/>
      <c r="E27" s="158">
        <f t="shared" ref="E27" si="1">SUM(F27:I27)</f>
        <v>116834</v>
      </c>
      <c r="F27" s="1">
        <f>F28</f>
        <v>116834</v>
      </c>
      <c r="G27" s="1"/>
      <c r="H27" s="1"/>
      <c r="I27" s="1"/>
      <c r="J27" s="1"/>
      <c r="K27" s="158">
        <f t="shared" si="0"/>
        <v>114657</v>
      </c>
      <c r="L27" s="1">
        <f>L28</f>
        <v>114657</v>
      </c>
      <c r="M27" s="1"/>
      <c r="N27" s="1"/>
      <c r="O27" s="1"/>
      <c r="P27" s="1"/>
    </row>
    <row r="28" spans="1:20">
      <c r="A28" s="15" t="s">
        <v>28</v>
      </c>
      <c r="B28" s="63">
        <v>231</v>
      </c>
      <c r="C28" s="63">
        <v>851</v>
      </c>
      <c r="D28" s="63">
        <v>291</v>
      </c>
      <c r="E28" s="165">
        <f>F28</f>
        <v>116834</v>
      </c>
      <c r="F28" s="128">
        <v>116834</v>
      </c>
      <c r="G28" s="128"/>
      <c r="H28" s="128"/>
      <c r="I28" s="128"/>
      <c r="J28" s="128"/>
      <c r="K28" s="165">
        <f t="shared" si="0"/>
        <v>114657</v>
      </c>
      <c r="L28" s="128">
        <v>114657</v>
      </c>
      <c r="M28" s="128"/>
      <c r="N28" s="128"/>
      <c r="O28" s="128"/>
      <c r="P28" s="128"/>
    </row>
    <row r="29" spans="1:20">
      <c r="A29" s="122" t="s">
        <v>29</v>
      </c>
      <c r="B29" s="115">
        <v>240</v>
      </c>
      <c r="C29" s="115"/>
      <c r="D29" s="115"/>
      <c r="E29" s="166"/>
      <c r="F29" s="157"/>
      <c r="G29" s="157"/>
      <c r="H29" s="157"/>
      <c r="I29" s="157"/>
      <c r="J29" s="157"/>
      <c r="K29" s="166"/>
      <c r="L29" s="157"/>
      <c r="M29" s="157"/>
      <c r="N29" s="157"/>
      <c r="O29" s="157"/>
      <c r="P29" s="157"/>
    </row>
    <row r="30" spans="1:20">
      <c r="A30" s="151" t="s">
        <v>30</v>
      </c>
      <c r="B30" s="115">
        <v>250</v>
      </c>
      <c r="C30" s="115">
        <v>112</v>
      </c>
      <c r="D30" s="115">
        <v>212</v>
      </c>
      <c r="E30" s="166">
        <f t="shared" ref="E30" si="2">SUM(F30:I30)</f>
        <v>3165</v>
      </c>
      <c r="F30" s="157">
        <f>F31</f>
        <v>3165</v>
      </c>
      <c r="G30" s="157"/>
      <c r="H30" s="157"/>
      <c r="I30" s="157"/>
      <c r="J30" s="157"/>
      <c r="K30" s="166">
        <f t="shared" si="0"/>
        <v>3165</v>
      </c>
      <c r="L30" s="157">
        <f>L31</f>
        <v>3165</v>
      </c>
      <c r="M30" s="157"/>
      <c r="N30" s="157"/>
      <c r="O30" s="157"/>
      <c r="P30" s="157"/>
    </row>
    <row r="31" spans="1:20">
      <c r="A31" s="15" t="s">
        <v>31</v>
      </c>
      <c r="B31" s="63">
        <v>251</v>
      </c>
      <c r="C31" s="63">
        <v>112</v>
      </c>
      <c r="D31" s="63">
        <v>212</v>
      </c>
      <c r="E31" s="165">
        <f>F31+G31+H31+I31</f>
        <v>3165</v>
      </c>
      <c r="F31" s="128">
        <v>3165</v>
      </c>
      <c r="G31" s="128"/>
      <c r="H31" s="128"/>
      <c r="I31" s="128"/>
      <c r="J31" s="128"/>
      <c r="K31" s="165">
        <f t="shared" si="0"/>
        <v>3165</v>
      </c>
      <c r="L31" s="128">
        <v>3165</v>
      </c>
      <c r="M31" s="128"/>
      <c r="N31" s="128"/>
      <c r="O31" s="128"/>
      <c r="P31" s="128"/>
    </row>
    <row r="32" spans="1:20">
      <c r="A32" s="71" t="s">
        <v>32</v>
      </c>
      <c r="B32" s="9">
        <v>260</v>
      </c>
      <c r="C32" s="9" t="s">
        <v>14</v>
      </c>
      <c r="D32" s="9" t="s">
        <v>14</v>
      </c>
      <c r="E32" s="158">
        <f t="shared" ref="E32" si="3">SUM(F32:I32)</f>
        <v>209033</v>
      </c>
      <c r="F32" s="6">
        <f>SUM(F33:F42)</f>
        <v>184033</v>
      </c>
      <c r="G32" s="6"/>
      <c r="H32" s="154"/>
      <c r="I32" s="6">
        <f>SUM(I33:I42)</f>
        <v>25000</v>
      </c>
      <c r="J32" s="154"/>
      <c r="K32" s="158">
        <f t="shared" si="0"/>
        <v>211394</v>
      </c>
      <c r="L32" s="6">
        <f>SUM(L33:L42)</f>
        <v>186394</v>
      </c>
      <c r="M32" s="6"/>
      <c r="N32" s="154"/>
      <c r="O32" s="6">
        <f>SUM(O33:O42)</f>
        <v>25000</v>
      </c>
      <c r="P32" s="154"/>
    </row>
    <row r="33" spans="1:16">
      <c r="A33" s="15" t="s">
        <v>33</v>
      </c>
      <c r="B33" s="63">
        <v>261</v>
      </c>
      <c r="C33" s="63">
        <v>244</v>
      </c>
      <c r="D33" s="63">
        <v>221</v>
      </c>
      <c r="E33" s="160">
        <f t="shared" ref="E33:E38" si="4">F33+G33+H33+I33+J33</f>
        <v>36000</v>
      </c>
      <c r="F33" s="128">
        <v>36000</v>
      </c>
      <c r="G33" s="128"/>
      <c r="H33" s="128"/>
      <c r="I33" s="128"/>
      <c r="J33" s="128"/>
      <c r="K33" s="160">
        <f>SUM(L33:O33)</f>
        <v>36000</v>
      </c>
      <c r="L33" s="128">
        <f>F33</f>
        <v>36000</v>
      </c>
      <c r="M33" s="128"/>
      <c r="N33" s="128"/>
      <c r="O33" s="128"/>
      <c r="P33" s="128"/>
    </row>
    <row r="34" spans="1:16">
      <c r="A34" s="15" t="s">
        <v>34</v>
      </c>
      <c r="B34" s="63">
        <v>262</v>
      </c>
      <c r="C34" s="63">
        <v>244</v>
      </c>
      <c r="D34" s="63">
        <v>222</v>
      </c>
      <c r="E34" s="160">
        <f t="shared" si="4"/>
        <v>0</v>
      </c>
      <c r="F34" s="128"/>
      <c r="G34" s="128"/>
      <c r="H34" s="128"/>
      <c r="I34" s="128"/>
      <c r="J34" s="128"/>
      <c r="K34" s="160">
        <f t="shared" si="0"/>
        <v>0</v>
      </c>
      <c r="L34" s="128"/>
      <c r="M34" s="128"/>
      <c r="N34" s="128"/>
      <c r="O34" s="128"/>
      <c r="P34" s="128"/>
    </row>
    <row r="35" spans="1:16">
      <c r="A35" s="15" t="s">
        <v>35</v>
      </c>
      <c r="B35" s="63">
        <v>263</v>
      </c>
      <c r="C35" s="63">
        <v>244</v>
      </c>
      <c r="D35" s="63">
        <v>223</v>
      </c>
      <c r="E35" s="160">
        <f t="shared" si="4"/>
        <v>0</v>
      </c>
      <c r="F35" s="128"/>
      <c r="G35" s="128"/>
      <c r="H35" s="128"/>
      <c r="I35" s="128"/>
      <c r="J35" s="128"/>
      <c r="K35" s="160">
        <f t="shared" si="0"/>
        <v>0</v>
      </c>
      <c r="L35" s="128"/>
      <c r="M35" s="128"/>
      <c r="N35" s="128"/>
      <c r="O35" s="128"/>
      <c r="P35" s="128"/>
    </row>
    <row r="36" spans="1:16">
      <c r="A36" s="15" t="s">
        <v>36</v>
      </c>
      <c r="B36" s="63">
        <v>264</v>
      </c>
      <c r="C36" s="63">
        <v>244</v>
      </c>
      <c r="D36" s="63">
        <v>225</v>
      </c>
      <c r="E36" s="160">
        <f t="shared" si="4"/>
        <v>69000</v>
      </c>
      <c r="F36" s="128">
        <v>69000</v>
      </c>
      <c r="G36" s="128"/>
      <c r="H36" s="128"/>
      <c r="I36" s="128"/>
      <c r="J36" s="128"/>
      <c r="K36" s="160">
        <f t="shared" si="0"/>
        <v>69000</v>
      </c>
      <c r="L36" s="128">
        <v>69000</v>
      </c>
      <c r="M36" s="128"/>
      <c r="N36" s="128"/>
      <c r="O36" s="128"/>
      <c r="P36" s="128"/>
    </row>
    <row r="37" spans="1:16">
      <c r="A37" s="15" t="s">
        <v>37</v>
      </c>
      <c r="B37" s="138">
        <v>265</v>
      </c>
      <c r="C37" s="63">
        <v>244</v>
      </c>
      <c r="D37" s="63">
        <v>226</v>
      </c>
      <c r="E37" s="160">
        <f>F37+G37+H37+I37+J37</f>
        <v>59033</v>
      </c>
      <c r="F37" s="128">
        <v>59033</v>
      </c>
      <c r="G37" s="128"/>
      <c r="H37" s="128"/>
      <c r="I37" s="128"/>
      <c r="J37" s="128"/>
      <c r="K37" s="160">
        <f t="shared" si="0"/>
        <v>61394</v>
      </c>
      <c r="L37" s="128">
        <v>61394</v>
      </c>
      <c r="M37" s="128"/>
      <c r="N37" s="128"/>
      <c r="O37" s="128"/>
      <c r="P37" s="128"/>
    </row>
    <row r="38" spans="1:16">
      <c r="A38" s="15" t="s">
        <v>38</v>
      </c>
      <c r="B38" s="138">
        <v>266</v>
      </c>
      <c r="C38" s="63">
        <v>244</v>
      </c>
      <c r="D38" s="63">
        <v>296</v>
      </c>
      <c r="E38" s="160">
        <f t="shared" si="4"/>
        <v>0</v>
      </c>
      <c r="F38" s="128"/>
      <c r="G38" s="128"/>
      <c r="H38" s="128"/>
      <c r="I38" s="128"/>
      <c r="J38" s="128"/>
      <c r="K38" s="160">
        <f t="shared" si="0"/>
        <v>0</v>
      </c>
      <c r="L38" s="128"/>
      <c r="M38" s="128"/>
      <c r="N38" s="128"/>
      <c r="O38" s="128"/>
      <c r="P38" s="128"/>
    </row>
    <row r="39" spans="1:16">
      <c r="A39" s="15" t="s">
        <v>39</v>
      </c>
      <c r="B39" s="138">
        <v>267</v>
      </c>
      <c r="C39" s="63">
        <v>244</v>
      </c>
      <c r="D39" s="63">
        <v>310</v>
      </c>
      <c r="E39" s="160">
        <f>F39+G39+H39+I39+J39</f>
        <v>0</v>
      </c>
      <c r="F39" s="128"/>
      <c r="G39" s="128"/>
      <c r="H39" s="128"/>
      <c r="I39" s="128"/>
      <c r="J39" s="128"/>
      <c r="K39" s="160">
        <f t="shared" si="0"/>
        <v>0</v>
      </c>
      <c r="L39" s="128"/>
      <c r="M39" s="128"/>
      <c r="N39" s="128"/>
      <c r="O39" s="128"/>
      <c r="P39" s="128"/>
    </row>
    <row r="40" spans="1:16">
      <c r="A40" s="15" t="s">
        <v>136</v>
      </c>
      <c r="B40" s="138">
        <v>268</v>
      </c>
      <c r="C40" s="138">
        <v>244</v>
      </c>
      <c r="D40" s="138">
        <v>345</v>
      </c>
      <c r="E40" s="160">
        <f t="shared" ref="E40:E42" si="5">F40+G40+H40+I40+J40</f>
        <v>3239</v>
      </c>
      <c r="F40" s="13">
        <v>3239</v>
      </c>
      <c r="G40" s="13"/>
      <c r="H40" s="13"/>
      <c r="I40" s="13"/>
      <c r="J40" s="13"/>
      <c r="K40" s="160">
        <f t="shared" si="0"/>
        <v>3368</v>
      </c>
      <c r="L40" s="13">
        <v>3368</v>
      </c>
      <c r="M40" s="144"/>
      <c r="N40" s="144"/>
      <c r="O40" s="144"/>
      <c r="P40" s="144"/>
    </row>
    <row r="41" spans="1:16">
      <c r="A41" s="15" t="s">
        <v>137</v>
      </c>
      <c r="B41" s="138">
        <v>269</v>
      </c>
      <c r="C41" s="138">
        <v>244</v>
      </c>
      <c r="D41" s="138">
        <v>346</v>
      </c>
      <c r="E41" s="160">
        <f>F41+G41+H41+I41+J41</f>
        <v>36581</v>
      </c>
      <c r="F41" s="13">
        <v>11581</v>
      </c>
      <c r="G41" s="13"/>
      <c r="H41" s="13"/>
      <c r="I41" s="13">
        <v>25000</v>
      </c>
      <c r="J41" s="13"/>
      <c r="K41" s="160">
        <f t="shared" si="0"/>
        <v>36245</v>
      </c>
      <c r="L41" s="13">
        <v>11245</v>
      </c>
      <c r="M41" s="144"/>
      <c r="N41" s="144"/>
      <c r="O41" s="13">
        <v>25000</v>
      </c>
      <c r="P41" s="144"/>
    </row>
    <row r="42" spans="1:16">
      <c r="A42" s="15" t="s">
        <v>138</v>
      </c>
      <c r="B42" s="138">
        <v>270</v>
      </c>
      <c r="C42" s="138">
        <v>244</v>
      </c>
      <c r="D42" s="138">
        <v>349</v>
      </c>
      <c r="E42" s="160">
        <f t="shared" si="5"/>
        <v>5180</v>
      </c>
      <c r="F42" s="13">
        <v>5180</v>
      </c>
      <c r="G42" s="13"/>
      <c r="H42" s="13"/>
      <c r="I42" s="13"/>
      <c r="J42" s="13"/>
      <c r="K42" s="160">
        <f t="shared" si="0"/>
        <v>5387</v>
      </c>
      <c r="L42" s="13">
        <v>5387</v>
      </c>
      <c r="M42" s="144"/>
      <c r="N42" s="144"/>
      <c r="O42" s="144"/>
      <c r="P42" s="144"/>
    </row>
    <row r="43" spans="1:16">
      <c r="A43" s="15" t="s">
        <v>40</v>
      </c>
      <c r="B43" s="63">
        <v>300</v>
      </c>
      <c r="C43" s="63" t="s">
        <v>14</v>
      </c>
      <c r="D43" s="63" t="s">
        <v>14</v>
      </c>
      <c r="E43" s="165"/>
      <c r="F43" s="128"/>
      <c r="G43" s="128"/>
      <c r="H43" s="128"/>
      <c r="I43" s="128"/>
      <c r="J43" s="128"/>
      <c r="K43" s="165"/>
      <c r="L43" s="128"/>
      <c r="M43" s="128"/>
      <c r="N43" s="128"/>
      <c r="O43" s="128"/>
      <c r="P43" s="128"/>
    </row>
    <row r="44" spans="1:16">
      <c r="A44" s="15" t="s">
        <v>41</v>
      </c>
      <c r="B44" s="63">
        <v>310</v>
      </c>
      <c r="C44" s="63"/>
      <c r="D44" s="115"/>
      <c r="E44" s="165"/>
      <c r="F44" s="128"/>
      <c r="G44" s="128"/>
      <c r="H44" s="128"/>
      <c r="I44" s="128"/>
      <c r="J44" s="128"/>
      <c r="K44" s="165"/>
      <c r="L44" s="128"/>
      <c r="M44" s="128"/>
      <c r="N44" s="128"/>
      <c r="O44" s="128"/>
      <c r="P44" s="128"/>
    </row>
    <row r="45" spans="1:16">
      <c r="A45" s="15" t="s">
        <v>42</v>
      </c>
      <c r="B45" s="63">
        <v>320</v>
      </c>
      <c r="C45" s="63"/>
      <c r="D45" s="63"/>
      <c r="E45" s="165"/>
      <c r="F45" s="128"/>
      <c r="G45" s="128"/>
      <c r="H45" s="128"/>
      <c r="I45" s="128"/>
      <c r="J45" s="128"/>
      <c r="K45" s="165"/>
      <c r="L45" s="128"/>
      <c r="M45" s="128"/>
      <c r="N45" s="128"/>
      <c r="O45" s="128"/>
      <c r="P45" s="128"/>
    </row>
    <row r="46" spans="1:16">
      <c r="A46" s="114" t="s">
        <v>43</v>
      </c>
      <c r="B46" s="63">
        <v>400</v>
      </c>
      <c r="C46" s="63"/>
      <c r="D46" s="63"/>
      <c r="E46" s="165"/>
      <c r="F46" s="128"/>
      <c r="G46" s="128"/>
      <c r="H46" s="128"/>
      <c r="I46" s="128"/>
      <c r="J46" s="128"/>
      <c r="K46" s="165"/>
      <c r="L46" s="128"/>
      <c r="M46" s="128"/>
      <c r="N46" s="128"/>
      <c r="O46" s="128"/>
      <c r="P46" s="128"/>
    </row>
    <row r="47" spans="1:16">
      <c r="A47" s="15" t="s">
        <v>44</v>
      </c>
      <c r="B47" s="63">
        <v>410</v>
      </c>
      <c r="C47" s="63"/>
      <c r="D47" s="63"/>
      <c r="E47" s="165"/>
      <c r="F47" s="128"/>
      <c r="G47" s="128"/>
      <c r="H47" s="128"/>
      <c r="I47" s="128"/>
      <c r="J47" s="128"/>
      <c r="K47" s="165"/>
      <c r="L47" s="128"/>
      <c r="M47" s="128"/>
      <c r="N47" s="128"/>
      <c r="O47" s="128"/>
      <c r="P47" s="128"/>
    </row>
    <row r="48" spans="1:16">
      <c r="A48" s="15" t="s">
        <v>45</v>
      </c>
      <c r="B48" s="63">
        <v>420</v>
      </c>
      <c r="C48" s="63"/>
      <c r="D48" s="63"/>
      <c r="E48" s="165"/>
      <c r="F48" s="128"/>
      <c r="G48" s="128"/>
      <c r="H48" s="128"/>
      <c r="I48" s="128"/>
      <c r="J48" s="128"/>
      <c r="K48" s="165"/>
      <c r="L48" s="128"/>
      <c r="M48" s="128"/>
      <c r="N48" s="128"/>
      <c r="O48" s="128"/>
      <c r="P48" s="128"/>
    </row>
    <row r="49" spans="1:16">
      <c r="A49" s="15" t="s">
        <v>46</v>
      </c>
      <c r="B49" s="63">
        <v>500</v>
      </c>
      <c r="C49" s="63" t="s">
        <v>14</v>
      </c>
      <c r="D49" s="63"/>
      <c r="E49" s="165"/>
      <c r="F49" s="128"/>
      <c r="G49" s="128"/>
      <c r="H49" s="128"/>
      <c r="I49" s="128"/>
      <c r="J49" s="128"/>
      <c r="K49" s="165"/>
      <c r="L49" s="128"/>
      <c r="M49" s="128"/>
      <c r="N49" s="128"/>
      <c r="O49" s="128"/>
      <c r="P49" s="128"/>
    </row>
    <row r="50" spans="1:16">
      <c r="A50" s="15" t="s">
        <v>47</v>
      </c>
      <c r="B50" s="63">
        <v>600</v>
      </c>
      <c r="C50" s="63" t="s">
        <v>14</v>
      </c>
      <c r="D50" s="63"/>
      <c r="E50" s="165"/>
      <c r="F50" s="128"/>
      <c r="G50" s="128"/>
      <c r="H50" s="128"/>
      <c r="I50" s="128"/>
      <c r="J50" s="128"/>
      <c r="K50" s="165"/>
      <c r="L50" s="128"/>
      <c r="M50" s="128"/>
      <c r="N50" s="128"/>
      <c r="O50" s="128"/>
      <c r="P50" s="128"/>
    </row>
  </sheetData>
  <mergeCells count="16">
    <mergeCell ref="C7:D7"/>
    <mergeCell ref="A2:P2"/>
    <mergeCell ref="A3:A6"/>
    <mergeCell ref="B3:B6"/>
    <mergeCell ref="C3:D5"/>
    <mergeCell ref="E3:P3"/>
    <mergeCell ref="E4:E6"/>
    <mergeCell ref="F4:F6"/>
    <mergeCell ref="G4:G6"/>
    <mergeCell ref="H4:H6"/>
    <mergeCell ref="I4:J5"/>
    <mergeCell ref="K4:K6"/>
    <mergeCell ref="L4:L6"/>
    <mergeCell ref="M4:M6"/>
    <mergeCell ref="N4:N6"/>
    <mergeCell ref="O4:P5"/>
  </mergeCells>
  <pageMargins left="0.19685039370078741" right="0.19685039370078741" top="0.2" bottom="0.25" header="0.15748031496062992" footer="0.16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90" zoomScaleSheetLayoutView="90" workbookViewId="0">
      <selection activeCell="D13" sqref="D13"/>
    </sheetView>
  </sheetViews>
  <sheetFormatPr defaultRowHeight="15"/>
  <cols>
    <col min="1" max="1" width="13.140625" customWidth="1"/>
    <col min="2" max="2" width="8.140625" customWidth="1"/>
    <col min="3" max="3" width="8.5703125" customWidth="1"/>
    <col min="4" max="4" width="11.85546875" customWidth="1"/>
    <col min="5" max="5" width="12.28515625" customWidth="1"/>
    <col min="6" max="6" width="11.28515625" customWidth="1"/>
    <col min="7" max="7" width="14.85546875" bestFit="1" customWidth="1"/>
    <col min="8" max="8" width="14.42578125" customWidth="1"/>
    <col min="9" max="9" width="13.85546875" bestFit="1" customWidth="1"/>
    <col min="10" max="10" width="11.7109375" customWidth="1"/>
    <col min="11" max="11" width="10.7109375" customWidth="1"/>
    <col min="12" max="12" width="11.28515625" customWidth="1"/>
    <col min="257" max="257" width="13.140625" customWidth="1"/>
    <col min="258" max="258" width="8.140625" customWidth="1"/>
    <col min="260" max="260" width="11.85546875" customWidth="1"/>
    <col min="261" max="261" width="12.28515625" customWidth="1"/>
    <col min="262" max="262" width="11.28515625" customWidth="1"/>
    <col min="263" max="263" width="14.85546875" bestFit="1" customWidth="1"/>
    <col min="264" max="264" width="11.5703125" customWidth="1"/>
    <col min="265" max="265" width="10.28515625" customWidth="1"/>
    <col min="266" max="266" width="11.7109375" customWidth="1"/>
    <col min="267" max="267" width="10.7109375" customWidth="1"/>
    <col min="268" max="268" width="11.28515625" customWidth="1"/>
    <col min="513" max="513" width="13.140625" customWidth="1"/>
    <col min="514" max="514" width="8.140625" customWidth="1"/>
    <col min="516" max="516" width="11.85546875" customWidth="1"/>
    <col min="517" max="517" width="12.28515625" customWidth="1"/>
    <col min="518" max="518" width="11.28515625" customWidth="1"/>
    <col min="519" max="519" width="14.85546875" bestFit="1" customWidth="1"/>
    <col min="520" max="520" width="11.5703125" customWidth="1"/>
    <col min="521" max="521" width="10.28515625" customWidth="1"/>
    <col min="522" max="522" width="11.7109375" customWidth="1"/>
    <col min="523" max="523" width="10.7109375" customWidth="1"/>
    <col min="524" max="524" width="11.28515625" customWidth="1"/>
    <col min="769" max="769" width="13.140625" customWidth="1"/>
    <col min="770" max="770" width="8.140625" customWidth="1"/>
    <col min="772" max="772" width="11.85546875" customWidth="1"/>
    <col min="773" max="773" width="12.28515625" customWidth="1"/>
    <col min="774" max="774" width="11.28515625" customWidth="1"/>
    <col min="775" max="775" width="14.85546875" bestFit="1" customWidth="1"/>
    <col min="776" max="776" width="11.5703125" customWidth="1"/>
    <col min="777" max="777" width="10.28515625" customWidth="1"/>
    <col min="778" max="778" width="11.7109375" customWidth="1"/>
    <col min="779" max="779" width="10.7109375" customWidth="1"/>
    <col min="780" max="780" width="11.28515625" customWidth="1"/>
    <col min="1025" max="1025" width="13.140625" customWidth="1"/>
    <col min="1026" max="1026" width="8.140625" customWidth="1"/>
    <col min="1028" max="1028" width="11.85546875" customWidth="1"/>
    <col min="1029" max="1029" width="12.28515625" customWidth="1"/>
    <col min="1030" max="1030" width="11.28515625" customWidth="1"/>
    <col min="1031" max="1031" width="14.85546875" bestFit="1" customWidth="1"/>
    <col min="1032" max="1032" width="11.5703125" customWidth="1"/>
    <col min="1033" max="1033" width="10.28515625" customWidth="1"/>
    <col min="1034" max="1034" width="11.7109375" customWidth="1"/>
    <col min="1035" max="1035" width="10.7109375" customWidth="1"/>
    <col min="1036" max="1036" width="11.28515625" customWidth="1"/>
    <col min="1281" max="1281" width="13.140625" customWidth="1"/>
    <col min="1282" max="1282" width="8.140625" customWidth="1"/>
    <col min="1284" max="1284" width="11.85546875" customWidth="1"/>
    <col min="1285" max="1285" width="12.28515625" customWidth="1"/>
    <col min="1286" max="1286" width="11.28515625" customWidth="1"/>
    <col min="1287" max="1287" width="14.85546875" bestFit="1" customWidth="1"/>
    <col min="1288" max="1288" width="11.5703125" customWidth="1"/>
    <col min="1289" max="1289" width="10.28515625" customWidth="1"/>
    <col min="1290" max="1290" width="11.7109375" customWidth="1"/>
    <col min="1291" max="1291" width="10.7109375" customWidth="1"/>
    <col min="1292" max="1292" width="11.28515625" customWidth="1"/>
    <col min="1537" max="1537" width="13.140625" customWidth="1"/>
    <col min="1538" max="1538" width="8.140625" customWidth="1"/>
    <col min="1540" max="1540" width="11.85546875" customWidth="1"/>
    <col min="1541" max="1541" width="12.28515625" customWidth="1"/>
    <col min="1542" max="1542" width="11.28515625" customWidth="1"/>
    <col min="1543" max="1543" width="14.85546875" bestFit="1" customWidth="1"/>
    <col min="1544" max="1544" width="11.5703125" customWidth="1"/>
    <col min="1545" max="1545" width="10.28515625" customWidth="1"/>
    <col min="1546" max="1546" width="11.7109375" customWidth="1"/>
    <col min="1547" max="1547" width="10.7109375" customWidth="1"/>
    <col min="1548" max="1548" width="11.28515625" customWidth="1"/>
    <col min="1793" max="1793" width="13.140625" customWidth="1"/>
    <col min="1794" max="1794" width="8.140625" customWidth="1"/>
    <col min="1796" max="1796" width="11.85546875" customWidth="1"/>
    <col min="1797" max="1797" width="12.28515625" customWidth="1"/>
    <col min="1798" max="1798" width="11.28515625" customWidth="1"/>
    <col min="1799" max="1799" width="14.85546875" bestFit="1" customWidth="1"/>
    <col min="1800" max="1800" width="11.5703125" customWidth="1"/>
    <col min="1801" max="1801" width="10.28515625" customWidth="1"/>
    <col min="1802" max="1802" width="11.7109375" customWidth="1"/>
    <col min="1803" max="1803" width="10.7109375" customWidth="1"/>
    <col min="1804" max="1804" width="11.28515625" customWidth="1"/>
    <col min="2049" max="2049" width="13.140625" customWidth="1"/>
    <col min="2050" max="2050" width="8.140625" customWidth="1"/>
    <col min="2052" max="2052" width="11.85546875" customWidth="1"/>
    <col min="2053" max="2053" width="12.28515625" customWidth="1"/>
    <col min="2054" max="2054" width="11.28515625" customWidth="1"/>
    <col min="2055" max="2055" width="14.85546875" bestFit="1" customWidth="1"/>
    <col min="2056" max="2056" width="11.5703125" customWidth="1"/>
    <col min="2057" max="2057" width="10.28515625" customWidth="1"/>
    <col min="2058" max="2058" width="11.7109375" customWidth="1"/>
    <col min="2059" max="2059" width="10.7109375" customWidth="1"/>
    <col min="2060" max="2060" width="11.28515625" customWidth="1"/>
    <col min="2305" max="2305" width="13.140625" customWidth="1"/>
    <col min="2306" max="2306" width="8.140625" customWidth="1"/>
    <col min="2308" max="2308" width="11.85546875" customWidth="1"/>
    <col min="2309" max="2309" width="12.28515625" customWidth="1"/>
    <col min="2310" max="2310" width="11.28515625" customWidth="1"/>
    <col min="2311" max="2311" width="14.85546875" bestFit="1" customWidth="1"/>
    <col min="2312" max="2312" width="11.5703125" customWidth="1"/>
    <col min="2313" max="2313" width="10.28515625" customWidth="1"/>
    <col min="2314" max="2314" width="11.7109375" customWidth="1"/>
    <col min="2315" max="2315" width="10.7109375" customWidth="1"/>
    <col min="2316" max="2316" width="11.28515625" customWidth="1"/>
    <col min="2561" max="2561" width="13.140625" customWidth="1"/>
    <col min="2562" max="2562" width="8.140625" customWidth="1"/>
    <col min="2564" max="2564" width="11.85546875" customWidth="1"/>
    <col min="2565" max="2565" width="12.28515625" customWidth="1"/>
    <col min="2566" max="2566" width="11.28515625" customWidth="1"/>
    <col min="2567" max="2567" width="14.85546875" bestFit="1" customWidth="1"/>
    <col min="2568" max="2568" width="11.5703125" customWidth="1"/>
    <col min="2569" max="2569" width="10.28515625" customWidth="1"/>
    <col min="2570" max="2570" width="11.7109375" customWidth="1"/>
    <col min="2571" max="2571" width="10.7109375" customWidth="1"/>
    <col min="2572" max="2572" width="11.28515625" customWidth="1"/>
    <col min="2817" max="2817" width="13.140625" customWidth="1"/>
    <col min="2818" max="2818" width="8.140625" customWidth="1"/>
    <col min="2820" max="2820" width="11.85546875" customWidth="1"/>
    <col min="2821" max="2821" width="12.28515625" customWidth="1"/>
    <col min="2822" max="2822" width="11.28515625" customWidth="1"/>
    <col min="2823" max="2823" width="14.85546875" bestFit="1" customWidth="1"/>
    <col min="2824" max="2824" width="11.5703125" customWidth="1"/>
    <col min="2825" max="2825" width="10.28515625" customWidth="1"/>
    <col min="2826" max="2826" width="11.7109375" customWidth="1"/>
    <col min="2827" max="2827" width="10.7109375" customWidth="1"/>
    <col min="2828" max="2828" width="11.28515625" customWidth="1"/>
    <col min="3073" max="3073" width="13.140625" customWidth="1"/>
    <col min="3074" max="3074" width="8.140625" customWidth="1"/>
    <col min="3076" max="3076" width="11.85546875" customWidth="1"/>
    <col min="3077" max="3077" width="12.28515625" customWidth="1"/>
    <col min="3078" max="3078" width="11.28515625" customWidth="1"/>
    <col min="3079" max="3079" width="14.85546875" bestFit="1" customWidth="1"/>
    <col min="3080" max="3080" width="11.5703125" customWidth="1"/>
    <col min="3081" max="3081" width="10.28515625" customWidth="1"/>
    <col min="3082" max="3082" width="11.7109375" customWidth="1"/>
    <col min="3083" max="3083" width="10.7109375" customWidth="1"/>
    <col min="3084" max="3084" width="11.28515625" customWidth="1"/>
    <col min="3329" max="3329" width="13.140625" customWidth="1"/>
    <col min="3330" max="3330" width="8.140625" customWidth="1"/>
    <col min="3332" max="3332" width="11.85546875" customWidth="1"/>
    <col min="3333" max="3333" width="12.28515625" customWidth="1"/>
    <col min="3334" max="3334" width="11.28515625" customWidth="1"/>
    <col min="3335" max="3335" width="14.85546875" bestFit="1" customWidth="1"/>
    <col min="3336" max="3336" width="11.5703125" customWidth="1"/>
    <col min="3337" max="3337" width="10.28515625" customWidth="1"/>
    <col min="3338" max="3338" width="11.7109375" customWidth="1"/>
    <col min="3339" max="3339" width="10.7109375" customWidth="1"/>
    <col min="3340" max="3340" width="11.28515625" customWidth="1"/>
    <col min="3585" max="3585" width="13.140625" customWidth="1"/>
    <col min="3586" max="3586" width="8.140625" customWidth="1"/>
    <col min="3588" max="3588" width="11.85546875" customWidth="1"/>
    <col min="3589" max="3589" width="12.28515625" customWidth="1"/>
    <col min="3590" max="3590" width="11.28515625" customWidth="1"/>
    <col min="3591" max="3591" width="14.85546875" bestFit="1" customWidth="1"/>
    <col min="3592" max="3592" width="11.5703125" customWidth="1"/>
    <col min="3593" max="3593" width="10.28515625" customWidth="1"/>
    <col min="3594" max="3594" width="11.7109375" customWidth="1"/>
    <col min="3595" max="3595" width="10.7109375" customWidth="1"/>
    <col min="3596" max="3596" width="11.28515625" customWidth="1"/>
    <col min="3841" max="3841" width="13.140625" customWidth="1"/>
    <col min="3842" max="3842" width="8.140625" customWidth="1"/>
    <col min="3844" max="3844" width="11.85546875" customWidth="1"/>
    <col min="3845" max="3845" width="12.28515625" customWidth="1"/>
    <col min="3846" max="3846" width="11.28515625" customWidth="1"/>
    <col min="3847" max="3847" width="14.85546875" bestFit="1" customWidth="1"/>
    <col min="3848" max="3848" width="11.5703125" customWidth="1"/>
    <col min="3849" max="3849" width="10.28515625" customWidth="1"/>
    <col min="3850" max="3850" width="11.7109375" customWidth="1"/>
    <col min="3851" max="3851" width="10.7109375" customWidth="1"/>
    <col min="3852" max="3852" width="11.28515625" customWidth="1"/>
    <col min="4097" max="4097" width="13.140625" customWidth="1"/>
    <col min="4098" max="4098" width="8.140625" customWidth="1"/>
    <col min="4100" max="4100" width="11.85546875" customWidth="1"/>
    <col min="4101" max="4101" width="12.28515625" customWidth="1"/>
    <col min="4102" max="4102" width="11.28515625" customWidth="1"/>
    <col min="4103" max="4103" width="14.85546875" bestFit="1" customWidth="1"/>
    <col min="4104" max="4104" width="11.5703125" customWidth="1"/>
    <col min="4105" max="4105" width="10.28515625" customWidth="1"/>
    <col min="4106" max="4106" width="11.7109375" customWidth="1"/>
    <col min="4107" max="4107" width="10.7109375" customWidth="1"/>
    <col min="4108" max="4108" width="11.28515625" customWidth="1"/>
    <col min="4353" max="4353" width="13.140625" customWidth="1"/>
    <col min="4354" max="4354" width="8.140625" customWidth="1"/>
    <col min="4356" max="4356" width="11.85546875" customWidth="1"/>
    <col min="4357" max="4357" width="12.28515625" customWidth="1"/>
    <col min="4358" max="4358" width="11.28515625" customWidth="1"/>
    <col min="4359" max="4359" width="14.85546875" bestFit="1" customWidth="1"/>
    <col min="4360" max="4360" width="11.5703125" customWidth="1"/>
    <col min="4361" max="4361" width="10.28515625" customWidth="1"/>
    <col min="4362" max="4362" width="11.7109375" customWidth="1"/>
    <col min="4363" max="4363" width="10.7109375" customWidth="1"/>
    <col min="4364" max="4364" width="11.28515625" customWidth="1"/>
    <col min="4609" max="4609" width="13.140625" customWidth="1"/>
    <col min="4610" max="4610" width="8.140625" customWidth="1"/>
    <col min="4612" max="4612" width="11.85546875" customWidth="1"/>
    <col min="4613" max="4613" width="12.28515625" customWidth="1"/>
    <col min="4614" max="4614" width="11.28515625" customWidth="1"/>
    <col min="4615" max="4615" width="14.85546875" bestFit="1" customWidth="1"/>
    <col min="4616" max="4616" width="11.5703125" customWidth="1"/>
    <col min="4617" max="4617" width="10.28515625" customWidth="1"/>
    <col min="4618" max="4618" width="11.7109375" customWidth="1"/>
    <col min="4619" max="4619" width="10.7109375" customWidth="1"/>
    <col min="4620" max="4620" width="11.28515625" customWidth="1"/>
    <col min="4865" max="4865" width="13.140625" customWidth="1"/>
    <col min="4866" max="4866" width="8.140625" customWidth="1"/>
    <col min="4868" max="4868" width="11.85546875" customWidth="1"/>
    <col min="4869" max="4869" width="12.28515625" customWidth="1"/>
    <col min="4870" max="4870" width="11.28515625" customWidth="1"/>
    <col min="4871" max="4871" width="14.85546875" bestFit="1" customWidth="1"/>
    <col min="4872" max="4872" width="11.5703125" customWidth="1"/>
    <col min="4873" max="4873" width="10.28515625" customWidth="1"/>
    <col min="4874" max="4874" width="11.7109375" customWidth="1"/>
    <col min="4875" max="4875" width="10.7109375" customWidth="1"/>
    <col min="4876" max="4876" width="11.28515625" customWidth="1"/>
    <col min="5121" max="5121" width="13.140625" customWidth="1"/>
    <col min="5122" max="5122" width="8.140625" customWidth="1"/>
    <col min="5124" max="5124" width="11.85546875" customWidth="1"/>
    <col min="5125" max="5125" width="12.28515625" customWidth="1"/>
    <col min="5126" max="5126" width="11.28515625" customWidth="1"/>
    <col min="5127" max="5127" width="14.85546875" bestFit="1" customWidth="1"/>
    <col min="5128" max="5128" width="11.5703125" customWidth="1"/>
    <col min="5129" max="5129" width="10.28515625" customWidth="1"/>
    <col min="5130" max="5130" width="11.7109375" customWidth="1"/>
    <col min="5131" max="5131" width="10.7109375" customWidth="1"/>
    <col min="5132" max="5132" width="11.28515625" customWidth="1"/>
    <col min="5377" max="5377" width="13.140625" customWidth="1"/>
    <col min="5378" max="5378" width="8.140625" customWidth="1"/>
    <col min="5380" max="5380" width="11.85546875" customWidth="1"/>
    <col min="5381" max="5381" width="12.28515625" customWidth="1"/>
    <col min="5382" max="5382" width="11.28515625" customWidth="1"/>
    <col min="5383" max="5383" width="14.85546875" bestFit="1" customWidth="1"/>
    <col min="5384" max="5384" width="11.5703125" customWidth="1"/>
    <col min="5385" max="5385" width="10.28515625" customWidth="1"/>
    <col min="5386" max="5386" width="11.7109375" customWidth="1"/>
    <col min="5387" max="5387" width="10.7109375" customWidth="1"/>
    <col min="5388" max="5388" width="11.28515625" customWidth="1"/>
    <col min="5633" max="5633" width="13.140625" customWidth="1"/>
    <col min="5634" max="5634" width="8.140625" customWidth="1"/>
    <col min="5636" max="5636" width="11.85546875" customWidth="1"/>
    <col min="5637" max="5637" width="12.28515625" customWidth="1"/>
    <col min="5638" max="5638" width="11.28515625" customWidth="1"/>
    <col min="5639" max="5639" width="14.85546875" bestFit="1" customWidth="1"/>
    <col min="5640" max="5640" width="11.5703125" customWidth="1"/>
    <col min="5641" max="5641" width="10.28515625" customWidth="1"/>
    <col min="5642" max="5642" width="11.7109375" customWidth="1"/>
    <col min="5643" max="5643" width="10.7109375" customWidth="1"/>
    <col min="5644" max="5644" width="11.28515625" customWidth="1"/>
    <col min="5889" max="5889" width="13.140625" customWidth="1"/>
    <col min="5890" max="5890" width="8.140625" customWidth="1"/>
    <col min="5892" max="5892" width="11.85546875" customWidth="1"/>
    <col min="5893" max="5893" width="12.28515625" customWidth="1"/>
    <col min="5894" max="5894" width="11.28515625" customWidth="1"/>
    <col min="5895" max="5895" width="14.85546875" bestFit="1" customWidth="1"/>
    <col min="5896" max="5896" width="11.5703125" customWidth="1"/>
    <col min="5897" max="5897" width="10.28515625" customWidth="1"/>
    <col min="5898" max="5898" width="11.7109375" customWidth="1"/>
    <col min="5899" max="5899" width="10.7109375" customWidth="1"/>
    <col min="5900" max="5900" width="11.28515625" customWidth="1"/>
    <col min="6145" max="6145" width="13.140625" customWidth="1"/>
    <col min="6146" max="6146" width="8.140625" customWidth="1"/>
    <col min="6148" max="6148" width="11.85546875" customWidth="1"/>
    <col min="6149" max="6149" width="12.28515625" customWidth="1"/>
    <col min="6150" max="6150" width="11.28515625" customWidth="1"/>
    <col min="6151" max="6151" width="14.85546875" bestFit="1" customWidth="1"/>
    <col min="6152" max="6152" width="11.5703125" customWidth="1"/>
    <col min="6153" max="6153" width="10.28515625" customWidth="1"/>
    <col min="6154" max="6154" width="11.7109375" customWidth="1"/>
    <col min="6155" max="6155" width="10.7109375" customWidth="1"/>
    <col min="6156" max="6156" width="11.28515625" customWidth="1"/>
    <col min="6401" max="6401" width="13.140625" customWidth="1"/>
    <col min="6402" max="6402" width="8.140625" customWidth="1"/>
    <col min="6404" max="6404" width="11.85546875" customWidth="1"/>
    <col min="6405" max="6405" width="12.28515625" customWidth="1"/>
    <col min="6406" max="6406" width="11.28515625" customWidth="1"/>
    <col min="6407" max="6407" width="14.85546875" bestFit="1" customWidth="1"/>
    <col min="6408" max="6408" width="11.5703125" customWidth="1"/>
    <col min="6409" max="6409" width="10.28515625" customWidth="1"/>
    <col min="6410" max="6410" width="11.7109375" customWidth="1"/>
    <col min="6411" max="6411" width="10.7109375" customWidth="1"/>
    <col min="6412" max="6412" width="11.28515625" customWidth="1"/>
    <col min="6657" max="6657" width="13.140625" customWidth="1"/>
    <col min="6658" max="6658" width="8.140625" customWidth="1"/>
    <col min="6660" max="6660" width="11.85546875" customWidth="1"/>
    <col min="6661" max="6661" width="12.28515625" customWidth="1"/>
    <col min="6662" max="6662" width="11.28515625" customWidth="1"/>
    <col min="6663" max="6663" width="14.85546875" bestFit="1" customWidth="1"/>
    <col min="6664" max="6664" width="11.5703125" customWidth="1"/>
    <col min="6665" max="6665" width="10.28515625" customWidth="1"/>
    <col min="6666" max="6666" width="11.7109375" customWidth="1"/>
    <col min="6667" max="6667" width="10.7109375" customWidth="1"/>
    <col min="6668" max="6668" width="11.28515625" customWidth="1"/>
    <col min="6913" max="6913" width="13.140625" customWidth="1"/>
    <col min="6914" max="6914" width="8.140625" customWidth="1"/>
    <col min="6916" max="6916" width="11.85546875" customWidth="1"/>
    <col min="6917" max="6917" width="12.28515625" customWidth="1"/>
    <col min="6918" max="6918" width="11.28515625" customWidth="1"/>
    <col min="6919" max="6919" width="14.85546875" bestFit="1" customWidth="1"/>
    <col min="6920" max="6920" width="11.5703125" customWidth="1"/>
    <col min="6921" max="6921" width="10.28515625" customWidth="1"/>
    <col min="6922" max="6922" width="11.7109375" customWidth="1"/>
    <col min="6923" max="6923" width="10.7109375" customWidth="1"/>
    <col min="6924" max="6924" width="11.28515625" customWidth="1"/>
    <col min="7169" max="7169" width="13.140625" customWidth="1"/>
    <col min="7170" max="7170" width="8.140625" customWidth="1"/>
    <col min="7172" max="7172" width="11.85546875" customWidth="1"/>
    <col min="7173" max="7173" width="12.28515625" customWidth="1"/>
    <col min="7174" max="7174" width="11.28515625" customWidth="1"/>
    <col min="7175" max="7175" width="14.85546875" bestFit="1" customWidth="1"/>
    <col min="7176" max="7176" width="11.5703125" customWidth="1"/>
    <col min="7177" max="7177" width="10.28515625" customWidth="1"/>
    <col min="7178" max="7178" width="11.7109375" customWidth="1"/>
    <col min="7179" max="7179" width="10.7109375" customWidth="1"/>
    <col min="7180" max="7180" width="11.28515625" customWidth="1"/>
    <col min="7425" max="7425" width="13.140625" customWidth="1"/>
    <col min="7426" max="7426" width="8.140625" customWidth="1"/>
    <col min="7428" max="7428" width="11.85546875" customWidth="1"/>
    <col min="7429" max="7429" width="12.28515625" customWidth="1"/>
    <col min="7430" max="7430" width="11.28515625" customWidth="1"/>
    <col min="7431" max="7431" width="14.85546875" bestFit="1" customWidth="1"/>
    <col min="7432" max="7432" width="11.5703125" customWidth="1"/>
    <col min="7433" max="7433" width="10.28515625" customWidth="1"/>
    <col min="7434" max="7434" width="11.7109375" customWidth="1"/>
    <col min="7435" max="7435" width="10.7109375" customWidth="1"/>
    <col min="7436" max="7436" width="11.28515625" customWidth="1"/>
    <col min="7681" max="7681" width="13.140625" customWidth="1"/>
    <col min="7682" max="7682" width="8.140625" customWidth="1"/>
    <col min="7684" max="7684" width="11.85546875" customWidth="1"/>
    <col min="7685" max="7685" width="12.28515625" customWidth="1"/>
    <col min="7686" max="7686" width="11.28515625" customWidth="1"/>
    <col min="7687" max="7687" width="14.85546875" bestFit="1" customWidth="1"/>
    <col min="7688" max="7688" width="11.5703125" customWidth="1"/>
    <col min="7689" max="7689" width="10.28515625" customWidth="1"/>
    <col min="7690" max="7690" width="11.7109375" customWidth="1"/>
    <col min="7691" max="7691" width="10.7109375" customWidth="1"/>
    <col min="7692" max="7692" width="11.28515625" customWidth="1"/>
    <col min="7937" max="7937" width="13.140625" customWidth="1"/>
    <col min="7938" max="7938" width="8.140625" customWidth="1"/>
    <col min="7940" max="7940" width="11.85546875" customWidth="1"/>
    <col min="7941" max="7941" width="12.28515625" customWidth="1"/>
    <col min="7942" max="7942" width="11.28515625" customWidth="1"/>
    <col min="7943" max="7943" width="14.85546875" bestFit="1" customWidth="1"/>
    <col min="7944" max="7944" width="11.5703125" customWidth="1"/>
    <col min="7945" max="7945" width="10.28515625" customWidth="1"/>
    <col min="7946" max="7946" width="11.7109375" customWidth="1"/>
    <col min="7947" max="7947" width="10.7109375" customWidth="1"/>
    <col min="7948" max="7948" width="11.28515625" customWidth="1"/>
    <col min="8193" max="8193" width="13.140625" customWidth="1"/>
    <col min="8194" max="8194" width="8.140625" customWidth="1"/>
    <col min="8196" max="8196" width="11.85546875" customWidth="1"/>
    <col min="8197" max="8197" width="12.28515625" customWidth="1"/>
    <col min="8198" max="8198" width="11.28515625" customWidth="1"/>
    <col min="8199" max="8199" width="14.85546875" bestFit="1" customWidth="1"/>
    <col min="8200" max="8200" width="11.5703125" customWidth="1"/>
    <col min="8201" max="8201" width="10.28515625" customWidth="1"/>
    <col min="8202" max="8202" width="11.7109375" customWidth="1"/>
    <col min="8203" max="8203" width="10.7109375" customWidth="1"/>
    <col min="8204" max="8204" width="11.28515625" customWidth="1"/>
    <col min="8449" max="8449" width="13.140625" customWidth="1"/>
    <col min="8450" max="8450" width="8.140625" customWidth="1"/>
    <col min="8452" max="8452" width="11.85546875" customWidth="1"/>
    <col min="8453" max="8453" width="12.28515625" customWidth="1"/>
    <col min="8454" max="8454" width="11.28515625" customWidth="1"/>
    <col min="8455" max="8455" width="14.85546875" bestFit="1" customWidth="1"/>
    <col min="8456" max="8456" width="11.5703125" customWidth="1"/>
    <col min="8457" max="8457" width="10.28515625" customWidth="1"/>
    <col min="8458" max="8458" width="11.7109375" customWidth="1"/>
    <col min="8459" max="8459" width="10.7109375" customWidth="1"/>
    <col min="8460" max="8460" width="11.28515625" customWidth="1"/>
    <col min="8705" max="8705" width="13.140625" customWidth="1"/>
    <col min="8706" max="8706" width="8.140625" customWidth="1"/>
    <col min="8708" max="8708" width="11.85546875" customWidth="1"/>
    <col min="8709" max="8709" width="12.28515625" customWidth="1"/>
    <col min="8710" max="8710" width="11.28515625" customWidth="1"/>
    <col min="8711" max="8711" width="14.85546875" bestFit="1" customWidth="1"/>
    <col min="8712" max="8712" width="11.5703125" customWidth="1"/>
    <col min="8713" max="8713" width="10.28515625" customWidth="1"/>
    <col min="8714" max="8714" width="11.7109375" customWidth="1"/>
    <col min="8715" max="8715" width="10.7109375" customWidth="1"/>
    <col min="8716" max="8716" width="11.28515625" customWidth="1"/>
    <col min="8961" max="8961" width="13.140625" customWidth="1"/>
    <col min="8962" max="8962" width="8.140625" customWidth="1"/>
    <col min="8964" max="8964" width="11.85546875" customWidth="1"/>
    <col min="8965" max="8965" width="12.28515625" customWidth="1"/>
    <col min="8966" max="8966" width="11.28515625" customWidth="1"/>
    <col min="8967" max="8967" width="14.85546875" bestFit="1" customWidth="1"/>
    <col min="8968" max="8968" width="11.5703125" customWidth="1"/>
    <col min="8969" max="8969" width="10.28515625" customWidth="1"/>
    <col min="8970" max="8970" width="11.7109375" customWidth="1"/>
    <col min="8971" max="8971" width="10.7109375" customWidth="1"/>
    <col min="8972" max="8972" width="11.28515625" customWidth="1"/>
    <col min="9217" max="9217" width="13.140625" customWidth="1"/>
    <col min="9218" max="9218" width="8.140625" customWidth="1"/>
    <col min="9220" max="9220" width="11.85546875" customWidth="1"/>
    <col min="9221" max="9221" width="12.28515625" customWidth="1"/>
    <col min="9222" max="9222" width="11.28515625" customWidth="1"/>
    <col min="9223" max="9223" width="14.85546875" bestFit="1" customWidth="1"/>
    <col min="9224" max="9224" width="11.5703125" customWidth="1"/>
    <col min="9225" max="9225" width="10.28515625" customWidth="1"/>
    <col min="9226" max="9226" width="11.7109375" customWidth="1"/>
    <col min="9227" max="9227" width="10.7109375" customWidth="1"/>
    <col min="9228" max="9228" width="11.28515625" customWidth="1"/>
    <col min="9473" max="9473" width="13.140625" customWidth="1"/>
    <col min="9474" max="9474" width="8.140625" customWidth="1"/>
    <col min="9476" max="9476" width="11.85546875" customWidth="1"/>
    <col min="9477" max="9477" width="12.28515625" customWidth="1"/>
    <col min="9478" max="9478" width="11.28515625" customWidth="1"/>
    <col min="9479" max="9479" width="14.85546875" bestFit="1" customWidth="1"/>
    <col min="9480" max="9480" width="11.5703125" customWidth="1"/>
    <col min="9481" max="9481" width="10.28515625" customWidth="1"/>
    <col min="9482" max="9482" width="11.7109375" customWidth="1"/>
    <col min="9483" max="9483" width="10.7109375" customWidth="1"/>
    <col min="9484" max="9484" width="11.28515625" customWidth="1"/>
    <col min="9729" max="9729" width="13.140625" customWidth="1"/>
    <col min="9730" max="9730" width="8.140625" customWidth="1"/>
    <col min="9732" max="9732" width="11.85546875" customWidth="1"/>
    <col min="9733" max="9733" width="12.28515625" customWidth="1"/>
    <col min="9734" max="9734" width="11.28515625" customWidth="1"/>
    <col min="9735" max="9735" width="14.85546875" bestFit="1" customWidth="1"/>
    <col min="9736" max="9736" width="11.5703125" customWidth="1"/>
    <col min="9737" max="9737" width="10.28515625" customWidth="1"/>
    <col min="9738" max="9738" width="11.7109375" customWidth="1"/>
    <col min="9739" max="9739" width="10.7109375" customWidth="1"/>
    <col min="9740" max="9740" width="11.28515625" customWidth="1"/>
    <col min="9985" max="9985" width="13.140625" customWidth="1"/>
    <col min="9986" max="9986" width="8.140625" customWidth="1"/>
    <col min="9988" max="9988" width="11.85546875" customWidth="1"/>
    <col min="9989" max="9989" width="12.28515625" customWidth="1"/>
    <col min="9990" max="9990" width="11.28515625" customWidth="1"/>
    <col min="9991" max="9991" width="14.85546875" bestFit="1" customWidth="1"/>
    <col min="9992" max="9992" width="11.5703125" customWidth="1"/>
    <col min="9993" max="9993" width="10.28515625" customWidth="1"/>
    <col min="9994" max="9994" width="11.7109375" customWidth="1"/>
    <col min="9995" max="9995" width="10.7109375" customWidth="1"/>
    <col min="9996" max="9996" width="11.28515625" customWidth="1"/>
    <col min="10241" max="10241" width="13.140625" customWidth="1"/>
    <col min="10242" max="10242" width="8.140625" customWidth="1"/>
    <col min="10244" max="10244" width="11.85546875" customWidth="1"/>
    <col min="10245" max="10245" width="12.28515625" customWidth="1"/>
    <col min="10246" max="10246" width="11.28515625" customWidth="1"/>
    <col min="10247" max="10247" width="14.85546875" bestFit="1" customWidth="1"/>
    <col min="10248" max="10248" width="11.5703125" customWidth="1"/>
    <col min="10249" max="10249" width="10.28515625" customWidth="1"/>
    <col min="10250" max="10250" width="11.7109375" customWidth="1"/>
    <col min="10251" max="10251" width="10.7109375" customWidth="1"/>
    <col min="10252" max="10252" width="11.28515625" customWidth="1"/>
    <col min="10497" max="10497" width="13.140625" customWidth="1"/>
    <col min="10498" max="10498" width="8.140625" customWidth="1"/>
    <col min="10500" max="10500" width="11.85546875" customWidth="1"/>
    <col min="10501" max="10501" width="12.28515625" customWidth="1"/>
    <col min="10502" max="10502" width="11.28515625" customWidth="1"/>
    <col min="10503" max="10503" width="14.85546875" bestFit="1" customWidth="1"/>
    <col min="10504" max="10504" width="11.5703125" customWidth="1"/>
    <col min="10505" max="10505" width="10.28515625" customWidth="1"/>
    <col min="10506" max="10506" width="11.7109375" customWidth="1"/>
    <col min="10507" max="10507" width="10.7109375" customWidth="1"/>
    <col min="10508" max="10508" width="11.28515625" customWidth="1"/>
    <col min="10753" max="10753" width="13.140625" customWidth="1"/>
    <col min="10754" max="10754" width="8.140625" customWidth="1"/>
    <col min="10756" max="10756" width="11.85546875" customWidth="1"/>
    <col min="10757" max="10757" width="12.28515625" customWidth="1"/>
    <col min="10758" max="10758" width="11.28515625" customWidth="1"/>
    <col min="10759" max="10759" width="14.85546875" bestFit="1" customWidth="1"/>
    <col min="10760" max="10760" width="11.5703125" customWidth="1"/>
    <col min="10761" max="10761" width="10.28515625" customWidth="1"/>
    <col min="10762" max="10762" width="11.7109375" customWidth="1"/>
    <col min="10763" max="10763" width="10.7109375" customWidth="1"/>
    <col min="10764" max="10764" width="11.28515625" customWidth="1"/>
    <col min="11009" max="11009" width="13.140625" customWidth="1"/>
    <col min="11010" max="11010" width="8.140625" customWidth="1"/>
    <col min="11012" max="11012" width="11.85546875" customWidth="1"/>
    <col min="11013" max="11013" width="12.28515625" customWidth="1"/>
    <col min="11014" max="11014" width="11.28515625" customWidth="1"/>
    <col min="11015" max="11015" width="14.85546875" bestFit="1" customWidth="1"/>
    <col min="11016" max="11016" width="11.5703125" customWidth="1"/>
    <col min="11017" max="11017" width="10.28515625" customWidth="1"/>
    <col min="11018" max="11018" width="11.7109375" customWidth="1"/>
    <col min="11019" max="11019" width="10.7109375" customWidth="1"/>
    <col min="11020" max="11020" width="11.28515625" customWidth="1"/>
    <col min="11265" max="11265" width="13.140625" customWidth="1"/>
    <col min="11266" max="11266" width="8.140625" customWidth="1"/>
    <col min="11268" max="11268" width="11.85546875" customWidth="1"/>
    <col min="11269" max="11269" width="12.28515625" customWidth="1"/>
    <col min="11270" max="11270" width="11.28515625" customWidth="1"/>
    <col min="11271" max="11271" width="14.85546875" bestFit="1" customWidth="1"/>
    <col min="11272" max="11272" width="11.5703125" customWidth="1"/>
    <col min="11273" max="11273" width="10.28515625" customWidth="1"/>
    <col min="11274" max="11274" width="11.7109375" customWidth="1"/>
    <col min="11275" max="11275" width="10.7109375" customWidth="1"/>
    <col min="11276" max="11276" width="11.28515625" customWidth="1"/>
    <col min="11521" max="11521" width="13.140625" customWidth="1"/>
    <col min="11522" max="11522" width="8.140625" customWidth="1"/>
    <col min="11524" max="11524" width="11.85546875" customWidth="1"/>
    <col min="11525" max="11525" width="12.28515625" customWidth="1"/>
    <col min="11526" max="11526" width="11.28515625" customWidth="1"/>
    <col min="11527" max="11527" width="14.85546875" bestFit="1" customWidth="1"/>
    <col min="11528" max="11528" width="11.5703125" customWidth="1"/>
    <col min="11529" max="11529" width="10.28515625" customWidth="1"/>
    <col min="11530" max="11530" width="11.7109375" customWidth="1"/>
    <col min="11531" max="11531" width="10.7109375" customWidth="1"/>
    <col min="11532" max="11532" width="11.28515625" customWidth="1"/>
    <col min="11777" max="11777" width="13.140625" customWidth="1"/>
    <col min="11778" max="11778" width="8.140625" customWidth="1"/>
    <col min="11780" max="11780" width="11.85546875" customWidth="1"/>
    <col min="11781" max="11781" width="12.28515625" customWidth="1"/>
    <col min="11782" max="11782" width="11.28515625" customWidth="1"/>
    <col min="11783" max="11783" width="14.85546875" bestFit="1" customWidth="1"/>
    <col min="11784" max="11784" width="11.5703125" customWidth="1"/>
    <col min="11785" max="11785" width="10.28515625" customWidth="1"/>
    <col min="11786" max="11786" width="11.7109375" customWidth="1"/>
    <col min="11787" max="11787" width="10.7109375" customWidth="1"/>
    <col min="11788" max="11788" width="11.28515625" customWidth="1"/>
    <col min="12033" max="12033" width="13.140625" customWidth="1"/>
    <col min="12034" max="12034" width="8.140625" customWidth="1"/>
    <col min="12036" max="12036" width="11.85546875" customWidth="1"/>
    <col min="12037" max="12037" width="12.28515625" customWidth="1"/>
    <col min="12038" max="12038" width="11.28515625" customWidth="1"/>
    <col min="12039" max="12039" width="14.85546875" bestFit="1" customWidth="1"/>
    <col min="12040" max="12040" width="11.5703125" customWidth="1"/>
    <col min="12041" max="12041" width="10.28515625" customWidth="1"/>
    <col min="12042" max="12042" width="11.7109375" customWidth="1"/>
    <col min="12043" max="12043" width="10.7109375" customWidth="1"/>
    <col min="12044" max="12044" width="11.28515625" customWidth="1"/>
    <col min="12289" max="12289" width="13.140625" customWidth="1"/>
    <col min="12290" max="12290" width="8.140625" customWidth="1"/>
    <col min="12292" max="12292" width="11.85546875" customWidth="1"/>
    <col min="12293" max="12293" width="12.28515625" customWidth="1"/>
    <col min="12294" max="12294" width="11.28515625" customWidth="1"/>
    <col min="12295" max="12295" width="14.85546875" bestFit="1" customWidth="1"/>
    <col min="12296" max="12296" width="11.5703125" customWidth="1"/>
    <col min="12297" max="12297" width="10.28515625" customWidth="1"/>
    <col min="12298" max="12298" width="11.7109375" customWidth="1"/>
    <col min="12299" max="12299" width="10.7109375" customWidth="1"/>
    <col min="12300" max="12300" width="11.28515625" customWidth="1"/>
    <col min="12545" max="12545" width="13.140625" customWidth="1"/>
    <col min="12546" max="12546" width="8.140625" customWidth="1"/>
    <col min="12548" max="12548" width="11.85546875" customWidth="1"/>
    <col min="12549" max="12549" width="12.28515625" customWidth="1"/>
    <col min="12550" max="12550" width="11.28515625" customWidth="1"/>
    <col min="12551" max="12551" width="14.85546875" bestFit="1" customWidth="1"/>
    <col min="12552" max="12552" width="11.5703125" customWidth="1"/>
    <col min="12553" max="12553" width="10.28515625" customWidth="1"/>
    <col min="12554" max="12554" width="11.7109375" customWidth="1"/>
    <col min="12555" max="12555" width="10.7109375" customWidth="1"/>
    <col min="12556" max="12556" width="11.28515625" customWidth="1"/>
    <col min="12801" max="12801" width="13.140625" customWidth="1"/>
    <col min="12802" max="12802" width="8.140625" customWidth="1"/>
    <col min="12804" max="12804" width="11.85546875" customWidth="1"/>
    <col min="12805" max="12805" width="12.28515625" customWidth="1"/>
    <col min="12806" max="12806" width="11.28515625" customWidth="1"/>
    <col min="12807" max="12807" width="14.85546875" bestFit="1" customWidth="1"/>
    <col min="12808" max="12808" width="11.5703125" customWidth="1"/>
    <col min="12809" max="12809" width="10.28515625" customWidth="1"/>
    <col min="12810" max="12810" width="11.7109375" customWidth="1"/>
    <col min="12811" max="12811" width="10.7109375" customWidth="1"/>
    <col min="12812" max="12812" width="11.28515625" customWidth="1"/>
    <col min="13057" max="13057" width="13.140625" customWidth="1"/>
    <col min="13058" max="13058" width="8.140625" customWidth="1"/>
    <col min="13060" max="13060" width="11.85546875" customWidth="1"/>
    <col min="13061" max="13061" width="12.28515625" customWidth="1"/>
    <col min="13062" max="13062" width="11.28515625" customWidth="1"/>
    <col min="13063" max="13063" width="14.85546875" bestFit="1" customWidth="1"/>
    <col min="13064" max="13064" width="11.5703125" customWidth="1"/>
    <col min="13065" max="13065" width="10.28515625" customWidth="1"/>
    <col min="13066" max="13066" width="11.7109375" customWidth="1"/>
    <col min="13067" max="13067" width="10.7109375" customWidth="1"/>
    <col min="13068" max="13068" width="11.28515625" customWidth="1"/>
    <col min="13313" max="13313" width="13.140625" customWidth="1"/>
    <col min="13314" max="13314" width="8.140625" customWidth="1"/>
    <col min="13316" max="13316" width="11.85546875" customWidth="1"/>
    <col min="13317" max="13317" width="12.28515625" customWidth="1"/>
    <col min="13318" max="13318" width="11.28515625" customWidth="1"/>
    <col min="13319" max="13319" width="14.85546875" bestFit="1" customWidth="1"/>
    <col min="13320" max="13320" width="11.5703125" customWidth="1"/>
    <col min="13321" max="13321" width="10.28515625" customWidth="1"/>
    <col min="13322" max="13322" width="11.7109375" customWidth="1"/>
    <col min="13323" max="13323" width="10.7109375" customWidth="1"/>
    <col min="13324" max="13324" width="11.28515625" customWidth="1"/>
    <col min="13569" max="13569" width="13.140625" customWidth="1"/>
    <col min="13570" max="13570" width="8.140625" customWidth="1"/>
    <col min="13572" max="13572" width="11.85546875" customWidth="1"/>
    <col min="13573" max="13573" width="12.28515625" customWidth="1"/>
    <col min="13574" max="13574" width="11.28515625" customWidth="1"/>
    <col min="13575" max="13575" width="14.85546875" bestFit="1" customWidth="1"/>
    <col min="13576" max="13576" width="11.5703125" customWidth="1"/>
    <col min="13577" max="13577" width="10.28515625" customWidth="1"/>
    <col min="13578" max="13578" width="11.7109375" customWidth="1"/>
    <col min="13579" max="13579" width="10.7109375" customWidth="1"/>
    <col min="13580" max="13580" width="11.28515625" customWidth="1"/>
    <col min="13825" max="13825" width="13.140625" customWidth="1"/>
    <col min="13826" max="13826" width="8.140625" customWidth="1"/>
    <col min="13828" max="13828" width="11.85546875" customWidth="1"/>
    <col min="13829" max="13829" width="12.28515625" customWidth="1"/>
    <col min="13830" max="13830" width="11.28515625" customWidth="1"/>
    <col min="13831" max="13831" width="14.85546875" bestFit="1" customWidth="1"/>
    <col min="13832" max="13832" width="11.5703125" customWidth="1"/>
    <col min="13833" max="13833" width="10.28515625" customWidth="1"/>
    <col min="13834" max="13834" width="11.7109375" customWidth="1"/>
    <col min="13835" max="13835" width="10.7109375" customWidth="1"/>
    <col min="13836" max="13836" width="11.28515625" customWidth="1"/>
    <col min="14081" max="14081" width="13.140625" customWidth="1"/>
    <col min="14082" max="14082" width="8.140625" customWidth="1"/>
    <col min="14084" max="14084" width="11.85546875" customWidth="1"/>
    <col min="14085" max="14085" width="12.28515625" customWidth="1"/>
    <col min="14086" max="14086" width="11.28515625" customWidth="1"/>
    <col min="14087" max="14087" width="14.85546875" bestFit="1" customWidth="1"/>
    <col min="14088" max="14088" width="11.5703125" customWidth="1"/>
    <col min="14089" max="14089" width="10.28515625" customWidth="1"/>
    <col min="14090" max="14090" width="11.7109375" customWidth="1"/>
    <col min="14091" max="14091" width="10.7109375" customWidth="1"/>
    <col min="14092" max="14092" width="11.28515625" customWidth="1"/>
    <col min="14337" max="14337" width="13.140625" customWidth="1"/>
    <col min="14338" max="14338" width="8.140625" customWidth="1"/>
    <col min="14340" max="14340" width="11.85546875" customWidth="1"/>
    <col min="14341" max="14341" width="12.28515625" customWidth="1"/>
    <col min="14342" max="14342" width="11.28515625" customWidth="1"/>
    <col min="14343" max="14343" width="14.85546875" bestFit="1" customWidth="1"/>
    <col min="14344" max="14344" width="11.5703125" customWidth="1"/>
    <col min="14345" max="14345" width="10.28515625" customWidth="1"/>
    <col min="14346" max="14346" width="11.7109375" customWidth="1"/>
    <col min="14347" max="14347" width="10.7109375" customWidth="1"/>
    <col min="14348" max="14348" width="11.28515625" customWidth="1"/>
    <col min="14593" max="14593" width="13.140625" customWidth="1"/>
    <col min="14594" max="14594" width="8.140625" customWidth="1"/>
    <col min="14596" max="14596" width="11.85546875" customWidth="1"/>
    <col min="14597" max="14597" width="12.28515625" customWidth="1"/>
    <col min="14598" max="14598" width="11.28515625" customWidth="1"/>
    <col min="14599" max="14599" width="14.85546875" bestFit="1" customWidth="1"/>
    <col min="14600" max="14600" width="11.5703125" customWidth="1"/>
    <col min="14601" max="14601" width="10.28515625" customWidth="1"/>
    <col min="14602" max="14602" width="11.7109375" customWidth="1"/>
    <col min="14603" max="14603" width="10.7109375" customWidth="1"/>
    <col min="14604" max="14604" width="11.28515625" customWidth="1"/>
    <col min="14849" max="14849" width="13.140625" customWidth="1"/>
    <col min="14850" max="14850" width="8.140625" customWidth="1"/>
    <col min="14852" max="14852" width="11.85546875" customWidth="1"/>
    <col min="14853" max="14853" width="12.28515625" customWidth="1"/>
    <col min="14854" max="14854" width="11.28515625" customWidth="1"/>
    <col min="14855" max="14855" width="14.85546875" bestFit="1" customWidth="1"/>
    <col min="14856" max="14856" width="11.5703125" customWidth="1"/>
    <col min="14857" max="14857" width="10.28515625" customWidth="1"/>
    <col min="14858" max="14858" width="11.7109375" customWidth="1"/>
    <col min="14859" max="14859" width="10.7109375" customWidth="1"/>
    <col min="14860" max="14860" width="11.28515625" customWidth="1"/>
    <col min="15105" max="15105" width="13.140625" customWidth="1"/>
    <col min="15106" max="15106" width="8.140625" customWidth="1"/>
    <col min="15108" max="15108" width="11.85546875" customWidth="1"/>
    <col min="15109" max="15109" width="12.28515625" customWidth="1"/>
    <col min="15110" max="15110" width="11.28515625" customWidth="1"/>
    <col min="15111" max="15111" width="14.85546875" bestFit="1" customWidth="1"/>
    <col min="15112" max="15112" width="11.5703125" customWidth="1"/>
    <col min="15113" max="15113" width="10.28515625" customWidth="1"/>
    <col min="15114" max="15114" width="11.7109375" customWidth="1"/>
    <col min="15115" max="15115" width="10.7109375" customWidth="1"/>
    <col min="15116" max="15116" width="11.28515625" customWidth="1"/>
    <col min="15361" max="15361" width="13.140625" customWidth="1"/>
    <col min="15362" max="15362" width="8.140625" customWidth="1"/>
    <col min="15364" max="15364" width="11.85546875" customWidth="1"/>
    <col min="15365" max="15365" width="12.28515625" customWidth="1"/>
    <col min="15366" max="15366" width="11.28515625" customWidth="1"/>
    <col min="15367" max="15367" width="14.85546875" bestFit="1" customWidth="1"/>
    <col min="15368" max="15368" width="11.5703125" customWidth="1"/>
    <col min="15369" max="15369" width="10.28515625" customWidth="1"/>
    <col min="15370" max="15370" width="11.7109375" customWidth="1"/>
    <col min="15371" max="15371" width="10.7109375" customWidth="1"/>
    <col min="15372" max="15372" width="11.28515625" customWidth="1"/>
    <col min="15617" max="15617" width="13.140625" customWidth="1"/>
    <col min="15618" max="15618" width="8.140625" customWidth="1"/>
    <col min="15620" max="15620" width="11.85546875" customWidth="1"/>
    <col min="15621" max="15621" width="12.28515625" customWidth="1"/>
    <col min="15622" max="15622" width="11.28515625" customWidth="1"/>
    <col min="15623" max="15623" width="14.85546875" bestFit="1" customWidth="1"/>
    <col min="15624" max="15624" width="11.5703125" customWidth="1"/>
    <col min="15625" max="15625" width="10.28515625" customWidth="1"/>
    <col min="15626" max="15626" width="11.7109375" customWidth="1"/>
    <col min="15627" max="15627" width="10.7109375" customWidth="1"/>
    <col min="15628" max="15628" width="11.28515625" customWidth="1"/>
    <col min="15873" max="15873" width="13.140625" customWidth="1"/>
    <col min="15874" max="15874" width="8.140625" customWidth="1"/>
    <col min="15876" max="15876" width="11.85546875" customWidth="1"/>
    <col min="15877" max="15877" width="12.28515625" customWidth="1"/>
    <col min="15878" max="15878" width="11.28515625" customWidth="1"/>
    <col min="15879" max="15879" width="14.85546875" bestFit="1" customWidth="1"/>
    <col min="15880" max="15880" width="11.5703125" customWidth="1"/>
    <col min="15881" max="15881" width="10.28515625" customWidth="1"/>
    <col min="15882" max="15882" width="11.7109375" customWidth="1"/>
    <col min="15883" max="15883" width="10.7109375" customWidth="1"/>
    <col min="15884" max="15884" width="11.28515625" customWidth="1"/>
    <col min="16129" max="16129" width="13.140625" customWidth="1"/>
    <col min="16130" max="16130" width="8.140625" customWidth="1"/>
    <col min="16132" max="16132" width="11.85546875" customWidth="1"/>
    <col min="16133" max="16133" width="12.28515625" customWidth="1"/>
    <col min="16134" max="16134" width="11.28515625" customWidth="1"/>
    <col min="16135" max="16135" width="14.85546875" bestFit="1" customWidth="1"/>
    <col min="16136" max="16136" width="11.5703125" customWidth="1"/>
    <col min="16137" max="16137" width="10.28515625" customWidth="1"/>
    <col min="16138" max="16138" width="11.7109375" customWidth="1"/>
    <col min="16139" max="16139" width="10.7109375" customWidth="1"/>
    <col min="16140" max="16140" width="11.28515625" customWidth="1"/>
  </cols>
  <sheetData>
    <row r="1" spans="1:12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230" t="s">
        <v>48</v>
      </c>
      <c r="L1" s="230"/>
    </row>
    <row r="2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>
      <c r="A3" s="231" t="s">
        <v>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8.75">
      <c r="A4" s="232" t="s">
        <v>139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21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>
      <c r="A6" s="233" t="s">
        <v>1</v>
      </c>
      <c r="B6" s="233" t="s">
        <v>2</v>
      </c>
      <c r="C6" s="233" t="s">
        <v>50</v>
      </c>
      <c r="D6" s="233" t="s">
        <v>51</v>
      </c>
      <c r="E6" s="233"/>
      <c r="F6" s="233"/>
      <c r="G6" s="233"/>
      <c r="H6" s="233"/>
      <c r="I6" s="233"/>
      <c r="J6" s="233"/>
      <c r="K6" s="233"/>
      <c r="L6" s="233"/>
    </row>
    <row r="7" spans="1:12">
      <c r="A7" s="233"/>
      <c r="B7" s="233"/>
      <c r="C7" s="233"/>
      <c r="D7" s="233" t="s">
        <v>52</v>
      </c>
      <c r="E7" s="233"/>
      <c r="F7" s="233"/>
      <c r="G7" s="233" t="s">
        <v>53</v>
      </c>
      <c r="H7" s="233"/>
      <c r="I7" s="233"/>
      <c r="J7" s="233"/>
      <c r="K7" s="233"/>
      <c r="L7" s="233"/>
    </row>
    <row r="8" spans="1:12" ht="100.5" customHeight="1">
      <c r="A8" s="233"/>
      <c r="B8" s="233"/>
      <c r="C8" s="233"/>
      <c r="D8" s="233"/>
      <c r="E8" s="233"/>
      <c r="F8" s="233"/>
      <c r="G8" s="233" t="s">
        <v>54</v>
      </c>
      <c r="H8" s="233"/>
      <c r="I8" s="234"/>
      <c r="J8" s="233" t="s">
        <v>55</v>
      </c>
      <c r="K8" s="233"/>
      <c r="L8" s="234"/>
    </row>
    <row r="9" spans="1:12" ht="51">
      <c r="A9" s="233"/>
      <c r="B9" s="233"/>
      <c r="C9" s="233"/>
      <c r="D9" s="60" t="s">
        <v>130</v>
      </c>
      <c r="E9" s="60" t="s">
        <v>131</v>
      </c>
      <c r="F9" s="60" t="s">
        <v>132</v>
      </c>
      <c r="G9" s="60" t="s">
        <v>130</v>
      </c>
      <c r="H9" s="60" t="s">
        <v>131</v>
      </c>
      <c r="I9" s="60" t="s">
        <v>132</v>
      </c>
      <c r="J9" s="60" t="s">
        <v>130</v>
      </c>
      <c r="K9" s="60" t="s">
        <v>131</v>
      </c>
      <c r="L9" s="60" t="s">
        <v>132</v>
      </c>
    </row>
    <row r="10" spans="1:1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ht="111" customHeight="1">
      <c r="A11" s="133" t="s">
        <v>56</v>
      </c>
      <c r="B11" s="22">
        <v>1</v>
      </c>
      <c r="C11" s="65" t="s">
        <v>14</v>
      </c>
      <c r="D11" s="23">
        <f>D12+D14</f>
        <v>418816.69</v>
      </c>
      <c r="E11" s="23">
        <f t="shared" ref="E11" si="0">E12+E14</f>
        <v>209033</v>
      </c>
      <c r="F11" s="23">
        <f>F12+F14</f>
        <v>211394</v>
      </c>
      <c r="G11" s="23">
        <f>G12+G14</f>
        <v>418816.69</v>
      </c>
      <c r="H11" s="23">
        <f t="shared" ref="H11" si="1">H12+H14</f>
        <v>209033</v>
      </c>
      <c r="I11" s="23">
        <f>I12+I14</f>
        <v>211394</v>
      </c>
      <c r="J11" s="23"/>
      <c r="K11" s="134"/>
      <c r="L11" s="134"/>
    </row>
    <row r="12" spans="1:12" ht="114.75" customHeight="1">
      <c r="A12" s="135" t="s">
        <v>58</v>
      </c>
      <c r="B12" s="65">
        <v>1001</v>
      </c>
      <c r="C12" s="65" t="s">
        <v>14</v>
      </c>
      <c r="D12" s="23">
        <f>G12</f>
        <v>268.69</v>
      </c>
      <c r="E12" s="23"/>
      <c r="F12" s="23"/>
      <c r="G12" s="23">
        <f>'свод 2019'!G37</f>
        <v>268.69</v>
      </c>
      <c r="H12" s="134"/>
      <c r="I12" s="134"/>
      <c r="J12" s="23"/>
      <c r="K12" s="134"/>
      <c r="L12" s="134"/>
    </row>
    <row r="13" spans="1:12" ht="17.25" customHeight="1">
      <c r="A13" s="136"/>
      <c r="B13" s="65"/>
      <c r="C13" s="137"/>
      <c r="D13" s="65"/>
      <c r="E13" s="65"/>
      <c r="F13" s="65"/>
      <c r="G13" s="65"/>
      <c r="H13" s="137"/>
      <c r="I13" s="137"/>
      <c r="J13" s="65"/>
      <c r="K13" s="137"/>
      <c r="L13" s="137"/>
    </row>
    <row r="14" spans="1:12" ht="73.5" customHeight="1">
      <c r="A14" s="24" t="s">
        <v>59</v>
      </c>
      <c r="B14" s="65">
        <v>2001</v>
      </c>
      <c r="C14" s="137"/>
      <c r="D14" s="23">
        <f>G14+J14</f>
        <v>418548</v>
      </c>
      <c r="E14" s="23">
        <f>H14+K14</f>
        <v>209033</v>
      </c>
      <c r="F14" s="23">
        <f>I14+L14</f>
        <v>211394</v>
      </c>
      <c r="G14" s="25">
        <f>'свод 2019'!F37+'свод 2019'!I37</f>
        <v>418548</v>
      </c>
      <c r="H14" s="25">
        <f>'свод 2020-2021'!E32</f>
        <v>209033</v>
      </c>
      <c r="I14" s="25">
        <f>'свод 2020-2021'!K32</f>
        <v>211394</v>
      </c>
      <c r="J14" s="23"/>
      <c r="K14" s="23"/>
      <c r="L14" s="23"/>
    </row>
    <row r="15" spans="1:12">
      <c r="A15" s="20"/>
      <c r="B15" s="20"/>
      <c r="C15" s="20"/>
      <c r="D15" s="20"/>
      <c r="E15" s="20"/>
      <c r="F15" s="20"/>
      <c r="G15" s="20"/>
      <c r="H15" s="26"/>
      <c r="I15" s="20"/>
      <c r="J15" s="20"/>
      <c r="K15" s="20"/>
      <c r="L15" s="20"/>
    </row>
    <row r="16" spans="1:1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8" spans="1:12" ht="18">
      <c r="A18" s="27"/>
      <c r="B18" s="27"/>
      <c r="C18" s="27"/>
      <c r="D18" s="27"/>
      <c r="E18" s="27"/>
      <c r="F18" s="27"/>
      <c r="G18" s="27"/>
      <c r="H18" s="28"/>
      <c r="I18" s="29"/>
      <c r="K18" s="235" t="s">
        <v>60</v>
      </c>
      <c r="L18" s="236"/>
    </row>
    <row r="19" spans="1:12" ht="15.75">
      <c r="A19" s="27"/>
      <c r="B19" s="27"/>
      <c r="C19" s="27"/>
      <c r="D19" s="27"/>
      <c r="E19" s="27"/>
      <c r="F19" s="27"/>
      <c r="G19" s="27"/>
      <c r="H19" s="27"/>
      <c r="I19" s="27"/>
    </row>
    <row r="20" spans="1:12" ht="18.75" customHeight="1">
      <c r="A20" s="237" t="s">
        <v>61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23.2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</row>
    <row r="22" spans="1:12" ht="15.75">
      <c r="A22" s="27"/>
      <c r="B22" s="27"/>
      <c r="C22" s="27"/>
      <c r="D22" s="27"/>
      <c r="E22" s="27"/>
      <c r="F22" s="27"/>
      <c r="G22" s="27"/>
      <c r="H22" s="27"/>
      <c r="I22" s="27"/>
    </row>
    <row r="23" spans="1:12" ht="49.5" customHeight="1">
      <c r="A23" s="239" t="s">
        <v>1</v>
      </c>
      <c r="B23" s="240"/>
      <c r="C23" s="240"/>
      <c r="D23" s="241"/>
      <c r="E23" s="239" t="s">
        <v>2</v>
      </c>
      <c r="F23" s="241"/>
      <c r="G23" s="242" t="s">
        <v>62</v>
      </c>
      <c r="H23" s="242"/>
      <c r="I23" s="242"/>
    </row>
    <row r="24" spans="1:12" ht="15" customHeight="1">
      <c r="A24" s="239">
        <v>1</v>
      </c>
      <c r="B24" s="240"/>
      <c r="C24" s="240"/>
      <c r="D24" s="241"/>
      <c r="E24" s="239">
        <v>2</v>
      </c>
      <c r="F24" s="241"/>
      <c r="G24" s="242">
        <v>3</v>
      </c>
      <c r="H24" s="242"/>
      <c r="I24" s="242"/>
    </row>
    <row r="25" spans="1:12" ht="15.75">
      <c r="A25" s="243" t="s">
        <v>46</v>
      </c>
      <c r="B25" s="244"/>
      <c r="C25" s="244"/>
      <c r="D25" s="245"/>
      <c r="E25" s="246" t="s">
        <v>63</v>
      </c>
      <c r="F25" s="247"/>
      <c r="G25" s="248">
        <v>0</v>
      </c>
      <c r="H25" s="248"/>
      <c r="I25" s="248"/>
    </row>
    <row r="26" spans="1:12" ht="15.75">
      <c r="A26" s="243" t="s">
        <v>47</v>
      </c>
      <c r="B26" s="244"/>
      <c r="C26" s="244"/>
      <c r="D26" s="245"/>
      <c r="E26" s="246" t="s">
        <v>64</v>
      </c>
      <c r="F26" s="247"/>
      <c r="G26" s="248">
        <v>0</v>
      </c>
      <c r="H26" s="248"/>
      <c r="I26" s="248"/>
    </row>
    <row r="27" spans="1:12" ht="15.75">
      <c r="A27" s="243" t="s">
        <v>65</v>
      </c>
      <c r="B27" s="244"/>
      <c r="C27" s="244"/>
      <c r="D27" s="245"/>
      <c r="E27" s="246" t="s">
        <v>66</v>
      </c>
      <c r="F27" s="247"/>
      <c r="G27" s="248">
        <v>0</v>
      </c>
      <c r="H27" s="248"/>
      <c r="I27" s="248"/>
    </row>
    <row r="28" spans="1:12" ht="15.75">
      <c r="A28" s="243"/>
      <c r="B28" s="244"/>
      <c r="C28" s="244"/>
      <c r="D28" s="245"/>
      <c r="E28" s="246"/>
      <c r="F28" s="247"/>
      <c r="G28" s="249"/>
      <c r="H28" s="250"/>
      <c r="I28" s="251"/>
    </row>
    <row r="29" spans="1:12" ht="15.75">
      <c r="A29" s="243" t="s">
        <v>67</v>
      </c>
      <c r="B29" s="244"/>
      <c r="C29" s="244"/>
      <c r="D29" s="245"/>
      <c r="E29" s="246" t="s">
        <v>68</v>
      </c>
      <c r="F29" s="247"/>
      <c r="G29" s="249">
        <v>0</v>
      </c>
      <c r="H29" s="250"/>
      <c r="I29" s="251"/>
    </row>
    <row r="30" spans="1:12" ht="15.75">
      <c r="A30" s="243"/>
      <c r="B30" s="244"/>
      <c r="C30" s="244"/>
      <c r="D30" s="245"/>
      <c r="E30" s="246"/>
      <c r="F30" s="247"/>
      <c r="G30" s="249"/>
      <c r="H30" s="250"/>
      <c r="I30" s="251"/>
    </row>
  </sheetData>
  <mergeCells count="38">
    <mergeCell ref="A30:D30"/>
    <mergeCell ref="E30:F30"/>
    <mergeCell ref="G30:I30"/>
    <mergeCell ref="A28:D28"/>
    <mergeCell ref="E28:F28"/>
    <mergeCell ref="G28:I28"/>
    <mergeCell ref="A29:D29"/>
    <mergeCell ref="E29:F29"/>
    <mergeCell ref="G29:I29"/>
    <mergeCell ref="A26:D26"/>
    <mergeCell ref="E26:F26"/>
    <mergeCell ref="G26:I26"/>
    <mergeCell ref="A27:D27"/>
    <mergeCell ref="E27:F27"/>
    <mergeCell ref="G27:I27"/>
    <mergeCell ref="A24:D24"/>
    <mergeCell ref="E24:F24"/>
    <mergeCell ref="G24:I24"/>
    <mergeCell ref="A25:D25"/>
    <mergeCell ref="E25:F25"/>
    <mergeCell ref="G25:I25"/>
    <mergeCell ref="K18:L18"/>
    <mergeCell ref="A20:L20"/>
    <mergeCell ref="A21:L21"/>
    <mergeCell ref="A23:D23"/>
    <mergeCell ref="E23:F23"/>
    <mergeCell ref="G23:I23"/>
    <mergeCell ref="K1:L1"/>
    <mergeCell ref="A3:L3"/>
    <mergeCell ref="A4:L4"/>
    <mergeCell ref="A6:A9"/>
    <mergeCell ref="B6:B9"/>
    <mergeCell ref="C6:C9"/>
    <mergeCell ref="D6:L6"/>
    <mergeCell ref="D7:F8"/>
    <mergeCell ref="G7:L7"/>
    <mergeCell ref="G8:I8"/>
    <mergeCell ref="J8:L8"/>
  </mergeCells>
  <pageMargins left="0.7" right="0.17" top="0.32" bottom="0.75" header="0.17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Normal="100" workbookViewId="0">
      <selection activeCell="M16" sqref="M16"/>
    </sheetView>
  </sheetViews>
  <sheetFormatPr defaultRowHeight="15"/>
  <sheetData>
    <row r="1" spans="1:10" ht="18.75">
      <c r="A1" s="30"/>
      <c r="B1" s="30"/>
      <c r="C1" s="30"/>
      <c r="D1" s="30"/>
      <c r="E1" s="30"/>
      <c r="F1" s="30"/>
      <c r="G1" s="30"/>
      <c r="H1" s="235" t="s">
        <v>69</v>
      </c>
      <c r="I1" s="236"/>
    </row>
    <row r="2" spans="1:10" ht="18.75">
      <c r="A2" s="30"/>
      <c r="B2" s="30"/>
      <c r="C2" s="30"/>
      <c r="D2" s="30"/>
      <c r="E2" s="30"/>
      <c r="F2" s="30"/>
      <c r="G2" s="30"/>
      <c r="H2" s="30"/>
      <c r="I2" s="30"/>
    </row>
    <row r="3" spans="1:10" ht="18">
      <c r="A3" s="237" t="s">
        <v>70</v>
      </c>
      <c r="B3" s="252"/>
      <c r="C3" s="252"/>
      <c r="D3" s="252"/>
      <c r="E3" s="252"/>
      <c r="F3" s="252"/>
      <c r="G3" s="252"/>
      <c r="H3" s="252"/>
      <c r="I3" s="252"/>
    </row>
    <row r="4" spans="1:10" ht="15.75">
      <c r="A4" s="27"/>
      <c r="B4" s="27"/>
      <c r="C4" s="27"/>
      <c r="D4" s="27"/>
      <c r="E4" s="27"/>
      <c r="F4" s="27"/>
      <c r="G4" s="27"/>
      <c r="H4" s="27"/>
      <c r="I4" s="27"/>
    </row>
    <row r="5" spans="1:10" ht="15.75">
      <c r="A5" s="242" t="s">
        <v>1</v>
      </c>
      <c r="B5" s="242"/>
      <c r="C5" s="242"/>
      <c r="D5" s="242"/>
      <c r="E5" s="242" t="s">
        <v>2</v>
      </c>
      <c r="F5" s="242"/>
      <c r="G5" s="242" t="s">
        <v>71</v>
      </c>
      <c r="H5" s="242"/>
      <c r="I5" s="242"/>
    </row>
    <row r="6" spans="1:10" ht="15.75">
      <c r="A6" s="242">
        <v>1</v>
      </c>
      <c r="B6" s="242"/>
      <c r="C6" s="242"/>
      <c r="D6" s="242"/>
      <c r="E6" s="242">
        <v>2</v>
      </c>
      <c r="F6" s="242"/>
      <c r="G6" s="242">
        <v>3</v>
      </c>
      <c r="H6" s="242"/>
      <c r="I6" s="242"/>
    </row>
    <row r="7" spans="1:10" ht="30" customHeight="1">
      <c r="A7" s="253" t="s">
        <v>72</v>
      </c>
      <c r="B7" s="253"/>
      <c r="C7" s="253"/>
      <c r="D7" s="253"/>
      <c r="E7" s="254" t="s">
        <v>63</v>
      </c>
      <c r="F7" s="254"/>
      <c r="G7" s="248" t="s">
        <v>57</v>
      </c>
      <c r="H7" s="248"/>
      <c r="I7" s="248"/>
    </row>
    <row r="8" spans="1:10" ht="102" customHeight="1">
      <c r="A8" s="253" t="s">
        <v>73</v>
      </c>
      <c r="B8" s="253"/>
      <c r="C8" s="253"/>
      <c r="D8" s="253"/>
      <c r="E8" s="254" t="s">
        <v>64</v>
      </c>
      <c r="F8" s="254"/>
      <c r="G8" s="248" t="s">
        <v>57</v>
      </c>
      <c r="H8" s="248"/>
      <c r="I8" s="248"/>
    </row>
    <row r="10" spans="1:10" ht="18.7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.75">
      <c r="A11" s="31" t="s">
        <v>74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30" customHeight="1">
      <c r="A12" s="32"/>
      <c r="B12" s="32"/>
      <c r="C12" s="32"/>
      <c r="D12" s="32" t="s">
        <v>140</v>
      </c>
      <c r="E12" s="32"/>
      <c r="F12" s="32"/>
      <c r="G12" s="33"/>
      <c r="H12" s="33"/>
      <c r="I12" s="33"/>
      <c r="J12" s="31"/>
    </row>
    <row r="13" spans="1:10" ht="18.75">
      <c r="A13" s="34" t="s">
        <v>75</v>
      </c>
      <c r="B13" s="34"/>
      <c r="C13" s="34"/>
      <c r="D13" s="34" t="s">
        <v>76</v>
      </c>
      <c r="E13" s="34"/>
      <c r="F13" s="34"/>
      <c r="G13" s="34"/>
      <c r="H13" s="31"/>
      <c r="I13" s="31"/>
      <c r="J13" s="31"/>
    </row>
    <row r="14" spans="1:10" ht="18.75">
      <c r="A14" s="34"/>
      <c r="B14" s="34"/>
      <c r="C14" s="34"/>
      <c r="D14" s="34"/>
      <c r="E14" s="34"/>
      <c r="F14" s="34"/>
      <c r="G14" s="34"/>
      <c r="H14" s="31"/>
      <c r="I14" s="31"/>
      <c r="J14" s="31"/>
    </row>
    <row r="15" spans="1:10" ht="18.75">
      <c r="A15" s="31" t="s">
        <v>77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29.25" customHeight="1">
      <c r="A16" s="32"/>
      <c r="B16" s="32"/>
      <c r="C16" s="32"/>
      <c r="D16" s="32" t="s">
        <v>141</v>
      </c>
      <c r="E16" s="32"/>
      <c r="F16" s="32"/>
      <c r="G16" s="33"/>
      <c r="H16" s="33"/>
      <c r="I16" s="33"/>
      <c r="J16" s="31"/>
    </row>
    <row r="17" spans="1:10" ht="18.75">
      <c r="A17" s="34" t="s">
        <v>75</v>
      </c>
      <c r="B17" s="34"/>
      <c r="C17" s="34"/>
      <c r="D17" s="34" t="s">
        <v>76</v>
      </c>
      <c r="E17" s="34"/>
      <c r="F17" s="34"/>
      <c r="G17" s="34"/>
      <c r="H17" s="31"/>
      <c r="I17" s="31"/>
      <c r="J17" s="31"/>
    </row>
    <row r="18" spans="1:10" ht="18.75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8.75">
      <c r="A19" s="31" t="s">
        <v>78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8.75">
      <c r="A20" s="31" t="s">
        <v>142</v>
      </c>
      <c r="B20" s="31"/>
      <c r="C20" s="31"/>
      <c r="D20" s="31" t="s">
        <v>170</v>
      </c>
      <c r="E20" s="31"/>
      <c r="F20" s="34"/>
      <c r="G20" s="31"/>
      <c r="H20" s="31"/>
      <c r="I20" s="31"/>
      <c r="J20" s="31"/>
    </row>
    <row r="21" spans="1:10" ht="18.7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8.75">
      <c r="A22" s="31" t="s">
        <v>169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8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8.7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8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8.75">
      <c r="A26" s="31"/>
      <c r="B26" s="31"/>
      <c r="C26" s="31"/>
      <c r="D26" s="31"/>
      <c r="E26" s="31"/>
      <c r="F26" s="31"/>
      <c r="G26" s="31"/>
      <c r="H26" s="31"/>
      <c r="I26" s="31"/>
      <c r="J26" s="31"/>
    </row>
  </sheetData>
  <mergeCells count="14">
    <mergeCell ref="A7:D7"/>
    <mergeCell ref="E7:F7"/>
    <mergeCell ref="G7:I7"/>
    <mergeCell ref="A8:D8"/>
    <mergeCell ref="E8:F8"/>
    <mergeCell ref="G8:I8"/>
    <mergeCell ref="A6:D6"/>
    <mergeCell ref="E6:F6"/>
    <mergeCell ref="G6:I6"/>
    <mergeCell ref="H1:I1"/>
    <mergeCell ref="A3:I3"/>
    <mergeCell ref="A5:D5"/>
    <mergeCell ref="E5:F5"/>
    <mergeCell ref="G5:I5"/>
  </mergeCells>
  <pageMargins left="0.7" right="0.24" top="0.28999999999999998" bottom="0.75" header="0.17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табл 1</vt:lpstr>
      <vt:lpstr>свод 2019</vt:lpstr>
      <vt:lpstr>свод 2020-2021</vt:lpstr>
      <vt:lpstr>табл.2.1</vt:lpstr>
      <vt:lpstr>таб 4</vt:lpstr>
      <vt:lpstr>титул!Область_печати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2019-07-02T04:20:26Z</dcterms:modified>
</cp:coreProperties>
</file>